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L:\Licensing\Alcohol\Licensing\"/>
    </mc:Choice>
  </mc:AlternateContent>
  <xr:revisionPtr revIDLastSave="0" documentId="8_{BA5265D6-A0E1-4A6C-AC99-F11506767359}" xr6:coauthVersionLast="47" xr6:coauthVersionMax="47" xr10:uidLastSave="{00000000-0000-0000-0000-000000000000}"/>
  <workbookProtection workbookAlgorithmName="SHA-512" workbookHashValue="nPTBetR5EUf0HIDzOyayDcEZhuCgPgkChKmI4o3LgQJ0UGlIZJTxO3EhSh0hPfdyN5Zc5uvtO3qEhyDsBNgleQ==" workbookSaltValue="JZuxikFCmnkB/5lMYuA2mg==" workbookSpinCount="100000" lockStructure="1"/>
  <bookViews>
    <workbookView xWindow="-120" yWindow="-120" windowWidth="29040" windowHeight="15840" xr2:uid="{00000000-000D-0000-FFFF-FFFF00000000}"/>
  </bookViews>
  <sheets>
    <sheet name="FORM" sheetId="2" r:id="rId1"/>
    <sheet name="Data" sheetId="1" state="hidden" r:id="rId2"/>
    <sheet name="People" sheetId="3" state="hidden" r:id="rId3"/>
  </sheets>
  <externalReferences>
    <externalReference r:id="rId4"/>
    <externalReference r:id="rId5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219" i="1" l="1"/>
  <c r="AE218" i="1"/>
  <c r="AE217" i="1"/>
  <c r="AE216" i="1"/>
  <c r="AE215" i="1"/>
  <c r="AE214" i="1"/>
  <c r="AE213" i="1"/>
  <c r="AE212" i="1"/>
  <c r="AE211" i="1"/>
  <c r="AE210" i="1"/>
  <c r="AE209" i="1"/>
  <c r="AE208" i="1"/>
  <c r="AE207" i="1"/>
  <c r="AE206" i="1"/>
  <c r="AE205" i="1"/>
  <c r="AE204" i="1"/>
  <c r="AE203" i="1"/>
  <c r="AE202" i="1"/>
  <c r="AE201" i="1"/>
  <c r="AE200" i="1"/>
  <c r="AE199" i="1"/>
  <c r="AE198" i="1"/>
  <c r="AE197" i="1"/>
  <c r="AE196" i="1"/>
  <c r="AE195" i="1"/>
  <c r="AE194" i="1"/>
  <c r="AE193" i="1"/>
  <c r="AE192" i="1"/>
  <c r="AE191" i="1"/>
  <c r="AE190" i="1"/>
  <c r="AE189" i="1"/>
  <c r="AE188" i="1"/>
  <c r="AE187" i="1"/>
  <c r="AE186" i="1"/>
  <c r="AE185" i="1"/>
  <c r="AE184" i="1"/>
  <c r="AE183" i="1"/>
  <c r="AE181" i="1"/>
  <c r="AE180" i="1"/>
  <c r="AE179" i="1"/>
  <c r="AE178" i="1"/>
  <c r="AE177" i="1"/>
  <c r="AE176" i="1"/>
  <c r="AE175" i="1"/>
  <c r="AE174" i="1"/>
  <c r="AE173" i="1"/>
  <c r="AE172" i="1"/>
  <c r="AE171" i="1"/>
  <c r="AE170" i="1"/>
  <c r="AE169" i="1"/>
  <c r="AE168" i="1"/>
  <c r="AE167" i="1"/>
  <c r="AE166" i="1"/>
  <c r="AE165" i="1"/>
  <c r="AE164" i="1"/>
  <c r="AE163" i="1"/>
  <c r="AE162" i="1"/>
  <c r="AE161" i="1"/>
  <c r="AE160" i="1"/>
  <c r="AE159" i="1"/>
  <c r="AE158" i="1"/>
  <c r="AE157" i="1"/>
  <c r="AE156" i="1"/>
  <c r="AE155" i="1"/>
  <c r="AE154" i="1"/>
  <c r="AE153" i="1"/>
  <c r="AE152" i="1"/>
  <c r="AE151" i="1"/>
  <c r="AE150" i="1"/>
  <c r="AE149" i="1"/>
  <c r="AE148" i="1"/>
  <c r="AE147" i="1"/>
  <c r="AE146" i="1"/>
  <c r="AE145" i="1"/>
  <c r="AE144" i="1"/>
  <c r="AE143" i="1"/>
  <c r="AE142" i="1"/>
  <c r="AE141" i="1"/>
  <c r="AE140" i="1"/>
  <c r="AE139" i="1"/>
  <c r="AE138" i="1"/>
  <c r="AE137" i="1"/>
  <c r="AE136" i="1"/>
  <c r="AE135" i="1"/>
  <c r="AE134" i="1"/>
  <c r="AE133" i="1"/>
  <c r="AE132" i="1"/>
  <c r="AE131" i="1"/>
  <c r="AE130" i="1"/>
  <c r="AE129" i="1"/>
  <c r="AE128" i="1"/>
  <c r="AE127" i="1"/>
  <c r="AE126" i="1"/>
  <c r="AE125" i="1"/>
  <c r="AE124" i="1"/>
  <c r="AE123" i="1"/>
  <c r="AE122" i="1"/>
  <c r="AE121" i="1"/>
  <c r="AE120" i="1"/>
  <c r="AE119" i="1"/>
  <c r="AE118" i="1"/>
  <c r="AE117" i="1"/>
  <c r="AE116" i="1"/>
  <c r="AE115" i="1"/>
  <c r="AE114" i="1"/>
  <c r="AE113" i="1"/>
  <c r="AE112" i="1"/>
  <c r="AE111" i="1"/>
  <c r="AE110" i="1"/>
  <c r="AE109" i="1"/>
  <c r="AE108" i="1"/>
  <c r="AE107" i="1"/>
  <c r="AE106" i="1"/>
  <c r="AE105" i="1"/>
  <c r="AE104" i="1"/>
  <c r="AE103" i="1"/>
  <c r="AE102" i="1"/>
  <c r="AE101" i="1"/>
  <c r="AE100" i="1"/>
  <c r="AE99" i="1"/>
  <c r="AE98" i="1"/>
  <c r="AE97" i="1"/>
  <c r="AE96" i="1"/>
  <c r="AE95" i="1"/>
  <c r="AE94" i="1"/>
  <c r="AE93" i="1"/>
  <c r="AE92" i="1"/>
  <c r="AE91" i="1"/>
  <c r="AE90" i="1"/>
  <c r="AE89" i="1"/>
  <c r="AE88" i="1"/>
  <c r="AE87" i="1"/>
  <c r="AE86" i="1"/>
  <c r="AE85" i="1"/>
  <c r="AE84" i="1"/>
  <c r="AE83" i="1"/>
  <c r="AE82" i="1"/>
  <c r="AE81" i="1"/>
  <c r="AE80" i="1"/>
  <c r="AE79" i="1"/>
  <c r="AE78" i="1"/>
  <c r="AE77" i="1"/>
  <c r="AE76" i="1"/>
  <c r="AE75" i="1"/>
  <c r="AE74" i="1"/>
  <c r="AE73" i="1"/>
  <c r="AE72" i="1"/>
  <c r="AE71" i="1"/>
  <c r="AE70" i="1"/>
  <c r="AE69" i="1"/>
  <c r="AE68" i="1"/>
  <c r="AE67" i="1"/>
  <c r="AE66" i="1"/>
  <c r="AE65" i="1"/>
  <c r="AE64" i="1"/>
  <c r="AE63" i="1"/>
  <c r="AE62" i="1"/>
  <c r="AE61" i="1"/>
  <c r="AE60" i="1"/>
  <c r="AE59" i="1"/>
  <c r="AE58" i="1"/>
  <c r="AE57" i="1"/>
  <c r="AE56" i="1"/>
  <c r="AE55" i="1"/>
  <c r="AE54" i="1"/>
  <c r="AE53" i="1"/>
  <c r="AE52" i="1"/>
  <c r="AE51" i="1"/>
  <c r="AE50" i="1"/>
  <c r="AE49" i="1"/>
  <c r="AE48" i="1"/>
  <c r="AE47" i="1"/>
  <c r="AE46" i="1"/>
  <c r="AE45" i="1"/>
  <c r="AE44" i="1"/>
  <c r="AE43" i="1"/>
  <c r="AE42" i="1"/>
  <c r="AE41" i="1"/>
  <c r="AE40" i="1"/>
  <c r="AE39" i="1"/>
  <c r="AE38" i="1"/>
  <c r="AE37" i="1"/>
  <c r="AE36" i="1"/>
  <c r="AE35" i="1"/>
  <c r="AE34" i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E7" i="1"/>
  <c r="AE6" i="1"/>
  <c r="AE5" i="1"/>
  <c r="AE4" i="1"/>
  <c r="AE3" i="1"/>
  <c r="AE2" i="1"/>
  <c r="AE182" i="1"/>
  <c r="AH60" i="1"/>
  <c r="AG60" i="1"/>
  <c r="AH127" i="1"/>
  <c r="AG127" i="1"/>
  <c r="AH121" i="1"/>
  <c r="AG121" i="1"/>
  <c r="AH213" i="1"/>
  <c r="AG213" i="1"/>
  <c r="AH79" i="1"/>
  <c r="AG79" i="1"/>
  <c r="AH21" i="1"/>
  <c r="AG21" i="1"/>
  <c r="AH20" i="1"/>
  <c r="AG20" i="1"/>
  <c r="AH147" i="1"/>
  <c r="AG147" i="1"/>
  <c r="AH18" i="1"/>
  <c r="AG18" i="1"/>
  <c r="AH3" i="1"/>
  <c r="AG3" i="1"/>
  <c r="AH113" i="1"/>
  <c r="AG113" i="1"/>
  <c r="AH179" i="1"/>
  <c r="AG179" i="1"/>
  <c r="AH203" i="1"/>
  <c r="AG203" i="1"/>
  <c r="AH195" i="1"/>
  <c r="AG195" i="1"/>
  <c r="AH194" i="1"/>
  <c r="AG194" i="1"/>
  <c r="AH54" i="1"/>
  <c r="AG54" i="1"/>
  <c r="AH193" i="1"/>
  <c r="AG193" i="1"/>
  <c r="AH59" i="1"/>
  <c r="AG59" i="1"/>
  <c r="AH191" i="1"/>
  <c r="AG191" i="1"/>
  <c r="AH73" i="1"/>
  <c r="AG73" i="1"/>
  <c r="AH190" i="1"/>
  <c r="AG190" i="1"/>
  <c r="AH189" i="1"/>
  <c r="AG189" i="1"/>
  <c r="AH187" i="1"/>
  <c r="AG187" i="1"/>
  <c r="AH186" i="1"/>
  <c r="AG186" i="1"/>
  <c r="AH185" i="1"/>
  <c r="AG185" i="1"/>
  <c r="AH184" i="1"/>
  <c r="AG184" i="1"/>
  <c r="AH183" i="1"/>
  <c r="AG183" i="1"/>
  <c r="AH182" i="1"/>
  <c r="AG182" i="1"/>
  <c r="AH181" i="1"/>
  <c r="AG181" i="1"/>
  <c r="AH180" i="1"/>
  <c r="AG180" i="1"/>
  <c r="AH178" i="1"/>
  <c r="AG178" i="1"/>
  <c r="AH177" i="1"/>
  <c r="AG177" i="1"/>
  <c r="AH176" i="1"/>
  <c r="AG176" i="1"/>
  <c r="AH175" i="1"/>
  <c r="AG175" i="1"/>
  <c r="AH192" i="1"/>
  <c r="AG192" i="1"/>
  <c r="AH152" i="1"/>
  <c r="AG152" i="1"/>
  <c r="AH174" i="1"/>
  <c r="AG174" i="1"/>
  <c r="AH172" i="1"/>
  <c r="AG172" i="1"/>
  <c r="AH171" i="1"/>
  <c r="AG171" i="1"/>
  <c r="AH161" i="1"/>
  <c r="AG161" i="1"/>
  <c r="AH170" i="1"/>
  <c r="AG170" i="1"/>
  <c r="AH169" i="1"/>
  <c r="AG169" i="1"/>
  <c r="AH168" i="1"/>
  <c r="AG168" i="1"/>
  <c r="AH167" i="1"/>
  <c r="AG167" i="1"/>
  <c r="AH165" i="1"/>
  <c r="AG165" i="1"/>
  <c r="AH162" i="1"/>
  <c r="AG162" i="1"/>
  <c r="AH164" i="1"/>
  <c r="AG164" i="1"/>
  <c r="AH163" i="1"/>
  <c r="AG163" i="1"/>
  <c r="AH160" i="1"/>
  <c r="AG160" i="1"/>
  <c r="AH159" i="1"/>
  <c r="AG159" i="1"/>
  <c r="AH158" i="1"/>
  <c r="AG158" i="1"/>
  <c r="AH157" i="1"/>
  <c r="AG157" i="1"/>
  <c r="AH8" i="1"/>
  <c r="AG8" i="1"/>
  <c r="AH156" i="1"/>
  <c r="AG156" i="1"/>
  <c r="AH155" i="1"/>
  <c r="AG155" i="1"/>
  <c r="AH154" i="1"/>
  <c r="AG154" i="1"/>
  <c r="AH153" i="1"/>
  <c r="AG153" i="1"/>
  <c r="AH202" i="1"/>
  <c r="AG202" i="1"/>
  <c r="AH151" i="1"/>
  <c r="AG151" i="1"/>
  <c r="AH150" i="1"/>
  <c r="AG150" i="1"/>
  <c r="AH96" i="1"/>
  <c r="AG96" i="1"/>
  <c r="AH148" i="1"/>
  <c r="AG148" i="1"/>
  <c r="AH196" i="1"/>
  <c r="AG196" i="1"/>
  <c r="AH145" i="1"/>
  <c r="AG145" i="1"/>
  <c r="AH66" i="1"/>
  <c r="AG66" i="1"/>
  <c r="AH144" i="1"/>
  <c r="AG144" i="1"/>
  <c r="AH143" i="1"/>
  <c r="AG143" i="1"/>
  <c r="AH141" i="1"/>
  <c r="AG141" i="1"/>
  <c r="AH140" i="1"/>
  <c r="AG140" i="1"/>
  <c r="AH139" i="1"/>
  <c r="AG139" i="1"/>
  <c r="AH138" i="1"/>
  <c r="AG138" i="1"/>
  <c r="AH137" i="1"/>
  <c r="AG137" i="1"/>
  <c r="AH136" i="1"/>
  <c r="AG136" i="1"/>
  <c r="AH135" i="1"/>
  <c r="AG135" i="1"/>
  <c r="AH24" i="1"/>
  <c r="AG24" i="1"/>
  <c r="AH131" i="1"/>
  <c r="AG131" i="1"/>
  <c r="AH26" i="1"/>
  <c r="AG26" i="1"/>
  <c r="AH134" i="1"/>
  <c r="AG134" i="1"/>
  <c r="AH133" i="1"/>
  <c r="AG133" i="1"/>
  <c r="AH132" i="1"/>
  <c r="AG132" i="1"/>
  <c r="AH130" i="1"/>
  <c r="AG130" i="1"/>
  <c r="AH197" i="1"/>
  <c r="AG197" i="1"/>
  <c r="AH128" i="1"/>
  <c r="AG128" i="1"/>
  <c r="AH129" i="1"/>
  <c r="AG129" i="1"/>
  <c r="AH50" i="1"/>
  <c r="AG50" i="1"/>
  <c r="AH126" i="1"/>
  <c r="AG126" i="1"/>
  <c r="AH125" i="1"/>
  <c r="AG125" i="1"/>
  <c r="AH124" i="1"/>
  <c r="AG124" i="1"/>
  <c r="AH123" i="1"/>
  <c r="AG123" i="1"/>
  <c r="AH122" i="1"/>
  <c r="AG122" i="1"/>
  <c r="AH211" i="1"/>
  <c r="AG211" i="1"/>
  <c r="AH120" i="1"/>
  <c r="AG120" i="1"/>
  <c r="AH119" i="1"/>
  <c r="AG119" i="1"/>
  <c r="AH117" i="1"/>
  <c r="AG117" i="1"/>
  <c r="AH116" i="1"/>
  <c r="AG116" i="1"/>
  <c r="AH115" i="1"/>
  <c r="AG115" i="1"/>
  <c r="AH149" i="1"/>
  <c r="AG149" i="1"/>
  <c r="AH114" i="1"/>
  <c r="AG114" i="1"/>
  <c r="AH210" i="1"/>
  <c r="AG210" i="1"/>
  <c r="AH111" i="1"/>
  <c r="AG111" i="1"/>
  <c r="AH215" i="1"/>
  <c r="AG215" i="1"/>
  <c r="AH17" i="1"/>
  <c r="AG17" i="1"/>
  <c r="AH109" i="1"/>
  <c r="AG109" i="1"/>
  <c r="AH110" i="1"/>
  <c r="AG110" i="1"/>
  <c r="AH108" i="1"/>
  <c r="AG108" i="1"/>
  <c r="AH107" i="1"/>
  <c r="AG107" i="1"/>
  <c r="AH106" i="1"/>
  <c r="AG106" i="1"/>
  <c r="AH105" i="1"/>
  <c r="AG105" i="1"/>
  <c r="AH104" i="1"/>
  <c r="AG104" i="1"/>
  <c r="AH103" i="1"/>
  <c r="AG103" i="1"/>
  <c r="AH102" i="1"/>
  <c r="AG102" i="1"/>
  <c r="AH101" i="1"/>
  <c r="AG101" i="1"/>
  <c r="AH100" i="1"/>
  <c r="AG100" i="1"/>
  <c r="AH99" i="1"/>
  <c r="AG99" i="1"/>
  <c r="AH98" i="1"/>
  <c r="AG98" i="1"/>
  <c r="AH198" i="1"/>
  <c r="AG198" i="1"/>
  <c r="AH97" i="1"/>
  <c r="AG97" i="1"/>
  <c r="AH82" i="1"/>
  <c r="AG82" i="1"/>
  <c r="AH199" i="1"/>
  <c r="AG199" i="1"/>
  <c r="AH95" i="1"/>
  <c r="AG95" i="1"/>
  <c r="AH205" i="1"/>
  <c r="AG205" i="1"/>
  <c r="AH2" i="1"/>
  <c r="AG2" i="1"/>
  <c r="AH94" i="1"/>
  <c r="AG94" i="1"/>
  <c r="AH93" i="1"/>
  <c r="AG93" i="1"/>
  <c r="AH92" i="1"/>
  <c r="AG92" i="1"/>
  <c r="AH91" i="1"/>
  <c r="AG91" i="1"/>
  <c r="AH209" i="1"/>
  <c r="AG209" i="1"/>
  <c r="AH89" i="1"/>
  <c r="AG89" i="1"/>
  <c r="AH88" i="1"/>
  <c r="AG88" i="1"/>
  <c r="AH87" i="1"/>
  <c r="AG87" i="1"/>
  <c r="AH85" i="1"/>
  <c r="AG85" i="1"/>
  <c r="AH86" i="1"/>
  <c r="AG86" i="1"/>
  <c r="AH84" i="1"/>
  <c r="AG84" i="1"/>
  <c r="AH83" i="1"/>
  <c r="AG83" i="1"/>
  <c r="AH206" i="1"/>
  <c r="AG206" i="1"/>
  <c r="AH81" i="1"/>
  <c r="AG81" i="1"/>
  <c r="AH166" i="1"/>
  <c r="AG166" i="1"/>
  <c r="AH80" i="1"/>
  <c r="AG80" i="1"/>
  <c r="AH78" i="1"/>
  <c r="AG78" i="1"/>
  <c r="AH216" i="1"/>
  <c r="AG216" i="1"/>
  <c r="AH77" i="1"/>
  <c r="AG77" i="1"/>
  <c r="AH75" i="1"/>
  <c r="AG75" i="1"/>
  <c r="AH90" i="1"/>
  <c r="AG90" i="1"/>
  <c r="AH74" i="1"/>
  <c r="AG74" i="1"/>
  <c r="AH71" i="1"/>
  <c r="AG71" i="1"/>
  <c r="AH70" i="1"/>
  <c r="AG70" i="1"/>
  <c r="AH212" i="1"/>
  <c r="AG212" i="1"/>
  <c r="AH69" i="1"/>
  <c r="AG69" i="1"/>
  <c r="AH68" i="1"/>
  <c r="AG68" i="1"/>
  <c r="AH67" i="1"/>
  <c r="AG67" i="1"/>
  <c r="AH142" i="1"/>
  <c r="AG142" i="1"/>
  <c r="AH65" i="1"/>
  <c r="AG65" i="1"/>
  <c r="AH64" i="1"/>
  <c r="AG64" i="1"/>
  <c r="AH207" i="1"/>
  <c r="AG207" i="1"/>
  <c r="AH63" i="1"/>
  <c r="AG63" i="1"/>
  <c r="AH62" i="1"/>
  <c r="AG62" i="1"/>
  <c r="AH72" i="1"/>
  <c r="AG72" i="1"/>
  <c r="AH61" i="1"/>
  <c r="AG61" i="1"/>
  <c r="AH76" i="1"/>
  <c r="AG76" i="1"/>
  <c r="AH34" i="1"/>
  <c r="AG34" i="1"/>
  <c r="AH58" i="1"/>
  <c r="AG58" i="1"/>
  <c r="AH56" i="1"/>
  <c r="AG56" i="1"/>
  <c r="AH204" i="1"/>
  <c r="AG204" i="1"/>
  <c r="AH55" i="1"/>
  <c r="AG55" i="1"/>
  <c r="AH53" i="1"/>
  <c r="AG53" i="1"/>
  <c r="AH188" i="1"/>
  <c r="AG188" i="1"/>
  <c r="AH51" i="1"/>
  <c r="AG51" i="1"/>
  <c r="AH49" i="1"/>
  <c r="AG49" i="1"/>
  <c r="AH48" i="1"/>
  <c r="AG48" i="1"/>
  <c r="AH46" i="1"/>
  <c r="AG46" i="1"/>
  <c r="AH43" i="1"/>
  <c r="AG43" i="1"/>
  <c r="AH218" i="1"/>
  <c r="AG218" i="1"/>
  <c r="AH45" i="1"/>
  <c r="AG45" i="1"/>
  <c r="AH42" i="1"/>
  <c r="AG42" i="1"/>
  <c r="AH47" i="1"/>
  <c r="AG47" i="1"/>
  <c r="AH41" i="1"/>
  <c r="AG41" i="1"/>
  <c r="AH112" i="1"/>
  <c r="AG112" i="1"/>
  <c r="AH40" i="1"/>
  <c r="AG40" i="1"/>
  <c r="AH44" i="1"/>
  <c r="AG44" i="1"/>
  <c r="AH25" i="1"/>
  <c r="AG25" i="1"/>
  <c r="AH27" i="1"/>
  <c r="AG27" i="1"/>
  <c r="AH39" i="1"/>
  <c r="AG39" i="1"/>
  <c r="AH38" i="1"/>
  <c r="AG38" i="1"/>
  <c r="AH37" i="1"/>
  <c r="AG37" i="1"/>
  <c r="AH36" i="1"/>
  <c r="AG36" i="1"/>
  <c r="AH35" i="1"/>
  <c r="AG35" i="1"/>
  <c r="AH33" i="1"/>
  <c r="AG33" i="1"/>
  <c r="AH31" i="1"/>
  <c r="AG31" i="1"/>
  <c r="AH30" i="1"/>
  <c r="AG30" i="1"/>
  <c r="AH29" i="1"/>
  <c r="AG29" i="1"/>
  <c r="AH28" i="1"/>
  <c r="AG28" i="1"/>
  <c r="AH23" i="1"/>
  <c r="AG23" i="1"/>
  <c r="AH22" i="1"/>
  <c r="AG22" i="1"/>
  <c r="AH214" i="1"/>
  <c r="AG214" i="1"/>
  <c r="AH219" i="1"/>
  <c r="AG219" i="1"/>
  <c r="AH208" i="1"/>
  <c r="AG208" i="1"/>
  <c r="AH19" i="1"/>
  <c r="AG19" i="1"/>
  <c r="AH32" i="1"/>
  <c r="AG32" i="1"/>
  <c r="AH200" i="1"/>
  <c r="AG200" i="1"/>
  <c r="AH16" i="1"/>
  <c r="AG16" i="1"/>
  <c r="AH118" i="1"/>
  <c r="AG118" i="1"/>
  <c r="AH15" i="1"/>
  <c r="AG15" i="1"/>
  <c r="AH14" i="1"/>
  <c r="AG14" i="1"/>
  <c r="AH146" i="1"/>
  <c r="AG146" i="1"/>
  <c r="AH13" i="1"/>
  <c r="AG13" i="1"/>
  <c r="AH12" i="1"/>
  <c r="AG12" i="1"/>
  <c r="AH57" i="1"/>
  <c r="AG57" i="1"/>
  <c r="AH217" i="1"/>
  <c r="AG217" i="1"/>
  <c r="AH11" i="1"/>
  <c r="AG11" i="1"/>
  <c r="AH10" i="1"/>
  <c r="AG10" i="1"/>
  <c r="AH9" i="1"/>
  <c r="AG9" i="1"/>
  <c r="AH7" i="1"/>
  <c r="AG7" i="1"/>
  <c r="AH6" i="1"/>
  <c r="AG6" i="1"/>
  <c r="AH4" i="1"/>
  <c r="AG4" i="1"/>
  <c r="AH201" i="1"/>
  <c r="I46" i="2" s="1"/>
  <c r="AG201" i="1"/>
  <c r="AH5" i="1"/>
  <c r="AG5" i="1"/>
  <c r="AH52" i="1"/>
  <c r="AG52" i="1"/>
  <c r="AH173" i="1"/>
  <c r="AG173" i="1"/>
  <c r="AF127" i="1"/>
  <c r="AF121" i="1"/>
  <c r="AF213" i="1"/>
  <c r="AF79" i="1"/>
  <c r="AF21" i="1"/>
  <c r="AF20" i="1"/>
  <c r="AF3" i="1"/>
  <c r="AF113" i="1"/>
  <c r="AF179" i="1"/>
  <c r="AF203" i="1"/>
  <c r="AF195" i="1"/>
  <c r="AF194" i="1"/>
  <c r="AF54" i="1"/>
  <c r="AF193" i="1"/>
  <c r="AF59" i="1"/>
  <c r="AF191" i="1"/>
  <c r="AF190" i="1"/>
  <c r="AF189" i="1"/>
  <c r="AF187" i="1"/>
  <c r="AF186" i="1"/>
  <c r="AF185" i="1"/>
  <c r="AF184" i="1"/>
  <c r="AF183" i="1"/>
  <c r="AF182" i="1"/>
  <c r="AF181" i="1"/>
  <c r="AF180" i="1"/>
  <c r="AF178" i="1"/>
  <c r="AF177" i="1"/>
  <c r="AF176" i="1"/>
  <c r="AF175" i="1"/>
  <c r="AF192" i="1"/>
  <c r="AF152" i="1"/>
  <c r="AF171" i="1"/>
  <c r="AF161" i="1"/>
  <c r="AF170" i="1"/>
  <c r="AF169" i="1"/>
  <c r="AF168" i="1"/>
  <c r="AF167" i="1"/>
  <c r="AF165" i="1"/>
  <c r="AF160" i="1"/>
  <c r="AF159" i="1"/>
  <c r="AF158" i="1"/>
  <c r="AF157" i="1"/>
  <c r="AF8" i="1"/>
  <c r="AF156" i="1"/>
  <c r="AF154" i="1"/>
  <c r="AF153" i="1"/>
  <c r="AF202" i="1"/>
  <c r="AF96" i="1"/>
  <c r="AF148" i="1"/>
  <c r="AF196" i="1"/>
  <c r="AF145" i="1"/>
  <c r="AF66" i="1"/>
  <c r="AF144" i="1"/>
  <c r="AF141" i="1"/>
  <c r="AF140" i="1"/>
  <c r="AF139" i="1"/>
  <c r="AF138" i="1"/>
  <c r="AF137" i="1"/>
  <c r="AF136" i="1"/>
  <c r="AF135" i="1"/>
  <c r="AF131" i="1"/>
  <c r="AF26" i="1"/>
  <c r="AF134" i="1"/>
  <c r="AF130" i="1"/>
  <c r="AF128" i="1"/>
  <c r="AF50" i="1"/>
  <c r="AF126" i="1"/>
  <c r="AF125" i="1"/>
  <c r="AF124" i="1"/>
  <c r="AF123" i="1"/>
  <c r="AF122" i="1"/>
  <c r="AF211" i="1"/>
  <c r="AF120" i="1"/>
  <c r="AF119" i="1"/>
  <c r="AF117" i="1"/>
  <c r="AF116" i="1"/>
  <c r="AF115" i="1"/>
  <c r="AF149" i="1"/>
  <c r="AF114" i="1"/>
  <c r="AF210" i="1"/>
  <c r="AF111" i="1"/>
  <c r="AF215" i="1"/>
  <c r="AF17" i="1"/>
  <c r="AF109" i="1"/>
  <c r="AF110" i="1"/>
  <c r="AF108" i="1"/>
  <c r="AF107" i="1"/>
  <c r="AF106" i="1"/>
  <c r="AF105" i="1"/>
  <c r="AF104" i="1"/>
  <c r="AF103" i="1"/>
  <c r="AF102" i="1"/>
  <c r="AF101" i="1"/>
  <c r="AF100" i="1"/>
  <c r="AF99" i="1"/>
  <c r="AF98" i="1"/>
  <c r="AF198" i="1"/>
  <c r="AF97" i="1"/>
  <c r="AF199" i="1"/>
  <c r="AF95" i="1"/>
  <c r="AF205" i="1"/>
  <c r="AF2" i="1"/>
  <c r="AF94" i="1"/>
  <c r="AF91" i="1"/>
  <c r="AF209" i="1"/>
  <c r="AF89" i="1"/>
  <c r="AF88" i="1"/>
  <c r="AF87" i="1"/>
  <c r="AF85" i="1"/>
  <c r="AF86" i="1"/>
  <c r="AF84" i="1"/>
  <c r="AF83" i="1"/>
  <c r="AF206" i="1"/>
  <c r="AF80" i="1"/>
  <c r="AF78" i="1"/>
  <c r="AF216" i="1"/>
  <c r="AF77" i="1"/>
  <c r="AF75" i="1"/>
  <c r="AF90" i="1"/>
  <c r="AF74" i="1"/>
  <c r="AF71" i="1"/>
  <c r="AF70" i="1"/>
  <c r="AF69" i="1"/>
  <c r="AF68" i="1"/>
  <c r="AF67" i="1"/>
  <c r="AF142" i="1"/>
  <c r="AF65" i="1"/>
  <c r="AF64" i="1"/>
  <c r="AF63" i="1"/>
  <c r="AF62" i="1"/>
  <c r="AF72" i="1"/>
  <c r="AF61" i="1"/>
  <c r="AF34" i="1"/>
  <c r="AF58" i="1"/>
  <c r="AF56" i="1"/>
  <c r="AF204" i="1"/>
  <c r="AF55" i="1"/>
  <c r="AF53" i="1"/>
  <c r="AF188" i="1"/>
  <c r="AF51" i="1"/>
  <c r="AF49" i="1"/>
  <c r="AF48" i="1"/>
  <c r="AF46" i="1"/>
  <c r="AF43" i="1"/>
  <c r="AF218" i="1"/>
  <c r="AF45" i="1"/>
  <c r="AF42" i="1"/>
  <c r="AF47" i="1"/>
  <c r="AF41" i="1"/>
  <c r="AF112" i="1"/>
  <c r="AF40" i="1"/>
  <c r="AF25" i="1"/>
  <c r="AF27" i="1"/>
  <c r="AF39" i="1"/>
  <c r="AF38" i="1"/>
  <c r="AF37" i="1"/>
  <c r="AF36" i="1"/>
  <c r="AF35" i="1"/>
  <c r="AF33" i="1"/>
  <c r="AF31" i="1"/>
  <c r="AF30" i="1"/>
  <c r="AF29" i="1"/>
  <c r="AF28" i="1"/>
  <c r="AF23" i="1"/>
  <c r="AF22" i="1"/>
  <c r="AF214" i="1"/>
  <c r="AF219" i="1"/>
  <c r="AF19" i="1"/>
  <c r="AF32" i="1"/>
  <c r="AF200" i="1"/>
  <c r="AF16" i="1"/>
  <c r="AF118" i="1"/>
  <c r="AF15" i="1"/>
  <c r="AF14" i="1"/>
  <c r="AF146" i="1"/>
  <c r="AF13" i="1"/>
  <c r="AF12" i="1"/>
  <c r="AF5" i="1"/>
  <c r="AF201" i="1"/>
  <c r="AF4" i="1"/>
  <c r="AF6" i="1"/>
  <c r="AF7" i="1"/>
  <c r="AF9" i="1"/>
  <c r="AF10" i="1"/>
  <c r="AF11" i="1"/>
  <c r="AF217" i="1"/>
  <c r="I23" i="2"/>
  <c r="I45" i="2"/>
  <c r="M41" i="2"/>
  <c r="G41" i="2"/>
  <c r="D41" i="2"/>
  <c r="M38" i="2"/>
  <c r="J38" i="2"/>
  <c r="G38" i="2"/>
  <c r="D38" i="2"/>
  <c r="M35" i="2"/>
  <c r="J35" i="2"/>
  <c r="G35" i="2"/>
  <c r="D35" i="2"/>
  <c r="M31" i="2"/>
  <c r="J31" i="2"/>
  <c r="G31" i="2"/>
  <c r="D31" i="2"/>
  <c r="I25" i="2"/>
  <c r="I19" i="2"/>
  <c r="I17" i="2"/>
  <c r="R1" i="2"/>
  <c r="I21" i="2"/>
  <c r="I15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FDD9E7D-44C6-47D5-9755-EBF8760F7F65}" keepAlive="1" name="Query - 07 2020 - licensed premises - people" description="Connection to the '07 2020 - licensed premises - people' query in the workbook." type="5" refreshedVersion="6" background="1" saveData="1">
    <dbPr connection="Provider=Microsoft.Mashup.OleDb.1;Data Source=$Workbook$;Location=&quot;07 2020 - licensed premises - people&quot;;Extended Properties=&quot;&quot;" command="SELECT * FROM [07 2020 - licensed premises - people]"/>
  </connection>
</connections>
</file>

<file path=xl/sharedStrings.xml><?xml version="1.0" encoding="utf-8"?>
<sst xmlns="http://schemas.openxmlformats.org/spreadsheetml/2006/main" count="5409" uniqueCount="1221">
  <si>
    <t>Unique_No</t>
  </si>
  <si>
    <t>Licence_No</t>
  </si>
  <si>
    <t>Prem_Name</t>
  </si>
  <si>
    <t>Prem_Street</t>
  </si>
  <si>
    <t>Prem_District</t>
  </si>
  <si>
    <t>Prem_Town</t>
  </si>
  <si>
    <t>Prem_County</t>
  </si>
  <si>
    <t>Prem_Postcode</t>
  </si>
  <si>
    <t>Prem_Type</t>
  </si>
  <si>
    <t>Grand_NYE</t>
  </si>
  <si>
    <t>Bank_Hol_Ext</t>
  </si>
  <si>
    <t>Hour_24</t>
  </si>
  <si>
    <t>Off_Sales_Only</t>
  </si>
  <si>
    <t>On_Sales_Only</t>
  </si>
  <si>
    <t>Both_Sales</t>
  </si>
  <si>
    <t>No_Alcohol</t>
  </si>
  <si>
    <t>Late_Night</t>
  </si>
  <si>
    <t>Reg_Ent</t>
  </si>
  <si>
    <t>Plays</t>
  </si>
  <si>
    <t>Films</t>
  </si>
  <si>
    <t>Indoor_Sport</t>
  </si>
  <si>
    <t>Boxing</t>
  </si>
  <si>
    <t>Live_Music</t>
  </si>
  <si>
    <t>Recorded_Music</t>
  </si>
  <si>
    <t>Dancing</t>
  </si>
  <si>
    <t>Similar</t>
  </si>
  <si>
    <t>Licence_Issued</t>
  </si>
  <si>
    <t>Annual_Fee_Due</t>
  </si>
  <si>
    <t>Licence_Status</t>
  </si>
  <si>
    <t>Licence_Type</t>
  </si>
  <si>
    <t>Ward</t>
  </si>
  <si>
    <t>08/00760/LAPRE</t>
  </si>
  <si>
    <t>SKEWER HOUSE</t>
  </si>
  <si>
    <t>64 - 66 West Street</t>
  </si>
  <si>
    <t>ROCHFORD</t>
  </si>
  <si>
    <t>ESSEX</t>
  </si>
  <si>
    <t>SS4 1AJ</t>
  </si>
  <si>
    <t xml:space="preserve">RESTAURANT	</t>
  </si>
  <si>
    <t>N</t>
  </si>
  <si>
    <t>XMAS EVE 1AM</t>
  </si>
  <si>
    <t>Y</t>
  </si>
  <si>
    <t>Active</t>
  </si>
  <si>
    <t>PREMISES LICENCE</t>
  </si>
  <si>
    <t>Rochford</t>
  </si>
  <si>
    <t>05/00792/LAPRE</t>
  </si>
  <si>
    <t>ALI BABA KEBAB RESTAURANT</t>
  </si>
  <si>
    <t>45 EASTWOOD ROAD</t>
  </si>
  <si>
    <t>RAYLEIGH</t>
  </si>
  <si>
    <t>SS6 7JE</t>
  </si>
  <si>
    <t xml:space="preserve">TAKE AWAY	</t>
  </si>
  <si>
    <t>NO</t>
  </si>
  <si>
    <t>05/00243/LAPRE</t>
  </si>
  <si>
    <t>ANCHOR INN</t>
  </si>
  <si>
    <t>HIGH STREET</t>
  </si>
  <si>
    <t>CANEWDON</t>
  </si>
  <si>
    <t>SS4 3QA</t>
  </si>
  <si>
    <t xml:space="preserve">PUBLIC HOUSE	</t>
  </si>
  <si>
    <t>1 HOUR</t>
  </si>
  <si>
    <t>05/00482/LAPRE</t>
  </si>
  <si>
    <t>THE WAECCER</t>
  </si>
  <si>
    <t>23 HIGH STREET</t>
  </si>
  <si>
    <t>GT. WAKERING</t>
  </si>
  <si>
    <t>SS3 0EF</t>
  </si>
  <si>
    <t>PUBLIC HOUSE</t>
  </si>
  <si>
    <t>Essex</t>
  </si>
  <si>
    <t>05/00449/LAPRE</t>
  </si>
  <si>
    <t>ANCHOR (Hullbridge)</t>
  </si>
  <si>
    <t>284 FERRY ROAD</t>
  </si>
  <si>
    <t>HULLBRIDGE</t>
  </si>
  <si>
    <t>SS5 6ND</t>
  </si>
  <si>
    <t>05/00353/LAPRE</t>
  </si>
  <si>
    <t>ANNE BOLEYN</t>
  </si>
  <si>
    <t>93 SOUTHEND ROAD</t>
  </si>
  <si>
    <t>SS4 1HU</t>
  </si>
  <si>
    <t>05/00483/LAPRE</t>
  </si>
  <si>
    <t>ANTICA ROMA</t>
  </si>
  <si>
    <t>12 - 14 NORTH STREET</t>
  </si>
  <si>
    <t>SS4 1AB</t>
  </si>
  <si>
    <t>1HR XMAS EVE &amp; BOX</t>
  </si>
  <si>
    <t>07/00381/LAPRE</t>
  </si>
  <si>
    <t>ASDA</t>
  </si>
  <si>
    <t>RAWRETH LANE</t>
  </si>
  <si>
    <t>SS6 9RN</t>
  </si>
  <si>
    <t xml:space="preserve">SUPERMARKET	</t>
  </si>
  <si>
    <t>05/00385/LAPRE</t>
  </si>
  <si>
    <t>ASHINGDON MEMORIAL HALL</t>
  </si>
  <si>
    <t>ASHINGDON ROAD</t>
  </si>
  <si>
    <t>SS4 3HF</t>
  </si>
  <si>
    <t>HALL</t>
  </si>
  <si>
    <t>05/00236/LAPRE</t>
  </si>
  <si>
    <t>ASHINGDON NEWS &amp; CONVENIENCE</t>
  </si>
  <si>
    <t>428 ASHINGDON ROAD</t>
  </si>
  <si>
    <t>ASHINGDON</t>
  </si>
  <si>
    <t>SS4 3ET</t>
  </si>
  <si>
    <t>OFF LICENCE</t>
  </si>
  <si>
    <t>05/00430/LAPRE</t>
  </si>
  <si>
    <t>WHITE HART - Gt Wakering</t>
  </si>
  <si>
    <t>89-91 HIGH STREET</t>
  </si>
  <si>
    <t>GREAT WAKERING</t>
  </si>
  <si>
    <t>SOUTHEND-ON-SEA</t>
  </si>
  <si>
    <t>SS3 0ED</t>
  </si>
  <si>
    <t>YES 1HOUR &amp; XMAS EVE 2 HOURS</t>
  </si>
  <si>
    <t>89 HIGH STREET</t>
  </si>
  <si>
    <t>SS6 7EF</t>
  </si>
  <si>
    <t>05/00617/LAPRE</t>
  </si>
  <si>
    <t>ATHENAEUM CLUB</t>
  </si>
  <si>
    <t>AVIATION WAY</t>
  </si>
  <si>
    <t>SOUTHEND ON SEA</t>
  </si>
  <si>
    <t>SS2 6UN</t>
  </si>
  <si>
    <t>05/00791/LAPRE</t>
  </si>
  <si>
    <t>AUM STATION NEWS</t>
  </si>
  <si>
    <t>STATION HOUSE</t>
  </si>
  <si>
    <t>STATION ROAD</t>
  </si>
  <si>
    <t>SS6 7HL</t>
  </si>
  <si>
    <t>05/00409/LAPRE</t>
  </si>
  <si>
    <t>RISING SUN</t>
  </si>
  <si>
    <t>121 SOUTHEND ROAD</t>
  </si>
  <si>
    <t>SS4 1HX</t>
  </si>
  <si>
    <t>12/00639/LAPRE</t>
  </si>
  <si>
    <t>B &amp; M STORES</t>
  </si>
  <si>
    <t>UNIT 6 SOUTHEND AIRPORT RETAIL</t>
  </si>
  <si>
    <t>SS2 6FW</t>
  </si>
  <si>
    <t>05/00707/LAPRE</t>
  </si>
  <si>
    <t>BALLARDS GORE GOLF CLUB</t>
  </si>
  <si>
    <t>BALLARDS GORE</t>
  </si>
  <si>
    <t>SS4 2DA</t>
  </si>
  <si>
    <t>12/00481/LAPRE</t>
  </si>
  <si>
    <t>OYSTER WHARF</t>
  </si>
  <si>
    <t>27-29 EASTWOOD ROAD</t>
  </si>
  <si>
    <t>SS6 7JD</t>
  </si>
  <si>
    <t xml:space="preserve">BAR	</t>
  </si>
  <si>
    <t>SUN1AM FRI &amp; SAT 3AM</t>
  </si>
  <si>
    <t>08/00117/LAPRE</t>
  </si>
  <si>
    <t>BARLING MAGNA VILLAGE HALL</t>
  </si>
  <si>
    <t>432 LITTLE WAKERING ROAD</t>
  </si>
  <si>
    <t>LITTLE WAKERING</t>
  </si>
  <si>
    <t>SS3 0JW</t>
  </si>
  <si>
    <t xml:space="preserve">HALL	</t>
  </si>
  <si>
    <t>20/00508/LAPRE</t>
  </si>
  <si>
    <t>THE RED DOOR</t>
  </si>
  <si>
    <t>131 HIGH STREET</t>
  </si>
  <si>
    <t>SS6 7QA</t>
  </si>
  <si>
    <t>SS6 7EW</t>
  </si>
  <si>
    <t>12/00648/LAPRE</t>
  </si>
  <si>
    <t>CHARCOAL &amp; EARTH</t>
  </si>
  <si>
    <t>49 EASTWOOD ROAD</t>
  </si>
  <si>
    <t>14/00261/LAPRE</t>
  </si>
  <si>
    <t>BOGAZ TURKISH RESTAURANT</t>
  </si>
  <si>
    <t>123 - 125 HIGH STREET</t>
  </si>
  <si>
    <t>HOCKLEY</t>
  </si>
  <si>
    <t>05/00742/LAPRE</t>
  </si>
  <si>
    <t>YE OLDE CROWN</t>
  </si>
  <si>
    <t>84 HIGH STREET</t>
  </si>
  <si>
    <t>SS6 7EA</t>
  </si>
  <si>
    <t>YES 1 HOUR</t>
  </si>
  <si>
    <t>13/00226/LAPRE</t>
  </si>
  <si>
    <t>WAYLAND GAMES</t>
  </si>
  <si>
    <t>17-19 ELDON WAY IND EST</t>
  </si>
  <si>
    <t>SS5 4AD</t>
  </si>
  <si>
    <t xml:space="preserve">ACTIVITY CENTRE	</t>
  </si>
  <si>
    <t>05/00303/LAPRE</t>
  </si>
  <si>
    <t>BULL INN</t>
  </si>
  <si>
    <t>99 MAIN ROAD</t>
  </si>
  <si>
    <t>SS5 4RN</t>
  </si>
  <si>
    <t>05/00487/LAPRE</t>
  </si>
  <si>
    <t>BULL LANE STORES</t>
  </si>
  <si>
    <t>88 BULL LANE</t>
  </si>
  <si>
    <t>SS6 8NQ</t>
  </si>
  <si>
    <t>05/00563/LAPRE</t>
  </si>
  <si>
    <t>CANEWDON VILLAGE HALL</t>
  </si>
  <si>
    <t>LAMBOURNE HALL ROAD</t>
  </si>
  <si>
    <t>SS4 3PG</t>
  </si>
  <si>
    <t>05/00211/LAPRE</t>
  </si>
  <si>
    <t>CARPENTERS ARMS</t>
  </si>
  <si>
    <t>OLD LONDON ROAD</t>
  </si>
  <si>
    <t>RAWRETH</t>
  </si>
  <si>
    <t>WICKFORD</t>
  </si>
  <si>
    <t>SS11 8TZ</t>
  </si>
  <si>
    <t>05/00733/LAPRE</t>
  </si>
  <si>
    <t>CASTLE INN</t>
  </si>
  <si>
    <t>181 LITTLE WAKERING ROAD</t>
  </si>
  <si>
    <t>11/00061/LAPRE</t>
  </si>
  <si>
    <t>CHANDOS SERVICE STATION</t>
  </si>
  <si>
    <t>GREENSWARD LANE</t>
  </si>
  <si>
    <t>SS5 5HA</t>
  </si>
  <si>
    <t>05/00259/LAPRE</t>
  </si>
  <si>
    <t>CHASERS</t>
  </si>
  <si>
    <t>90 THE CHASE</t>
  </si>
  <si>
    <t>SS6 8QP</t>
  </si>
  <si>
    <t>14/00706/LAPRE</t>
  </si>
  <si>
    <t>CHERRY ORCHARD</t>
  </si>
  <si>
    <t>CHERRY ORCHARD WAY</t>
  </si>
  <si>
    <t>SS4</t>
  </si>
  <si>
    <t>OPEN LAND</t>
  </si>
  <si>
    <t>05/00710/LAPRE</t>
  </si>
  <si>
    <t>CHERRY TREE</t>
  </si>
  <si>
    <t>STAMBRIDGE ROAD</t>
  </si>
  <si>
    <t>SS4 2AF</t>
  </si>
  <si>
    <t>XMAS EVE &amp; BOX 1AM</t>
  </si>
  <si>
    <t>05/00286/LAPRE</t>
  </si>
  <si>
    <t>CHICHESTER (TUDOR BAR)</t>
  </si>
  <si>
    <t>SS11 8UE</t>
  </si>
  <si>
    <t xml:space="preserve">FUNCTION SUITE 	</t>
  </si>
  <si>
    <t>05/00711/LAPRE</t>
  </si>
  <si>
    <t>CHICHESTER HOTEL</t>
  </si>
  <si>
    <t xml:space="preserve">HOTEL	</t>
  </si>
  <si>
    <t>05/00618/LAPRE</t>
  </si>
  <si>
    <t>CHOI YIN RESTAURANT</t>
  </si>
  <si>
    <t>122 HIGH STREET</t>
  </si>
  <si>
    <t>SS6 7BY</t>
  </si>
  <si>
    <t>16/00273/LAPRE</t>
  </si>
  <si>
    <t>CAFÉ No. 11</t>
  </si>
  <si>
    <t>11 LONDON ROAD</t>
  </si>
  <si>
    <t>SS6 9HN</t>
  </si>
  <si>
    <t>n</t>
  </si>
  <si>
    <t>Rayleigh</t>
  </si>
  <si>
    <t>07/00251/LAPRE</t>
  </si>
  <si>
    <t>C J S BOWLING</t>
  </si>
  <si>
    <t>8 - 10 ELDON WAY</t>
  </si>
  <si>
    <t>19/00122/LAPRE</t>
  </si>
  <si>
    <t>CO-OP - FERRY ROAD</t>
  </si>
  <si>
    <t>1 - 9 FERRY ROAD</t>
  </si>
  <si>
    <t>SS5 6DN</t>
  </si>
  <si>
    <t>SUPERMARKET</t>
  </si>
  <si>
    <t>05/00705/LAPRE</t>
  </si>
  <si>
    <t>CLEMENTS HALL LEISURE CENTRE</t>
  </si>
  <si>
    <t>CLEMENTS HALL WAY</t>
  </si>
  <si>
    <t>HAWKWELL</t>
  </si>
  <si>
    <t>SS5 4LN</t>
  </si>
  <si>
    <t>YES ONE HOUR</t>
  </si>
  <si>
    <t>05/00413/LAPRE</t>
  </si>
  <si>
    <t>NICS - Eastwood</t>
  </si>
  <si>
    <t>231-233 EASTWOOD ROAD</t>
  </si>
  <si>
    <t>SS6 7LY</t>
  </si>
  <si>
    <t>05/00275/LAPER</t>
  </si>
  <si>
    <t>COCK INN</t>
  </si>
  <si>
    <t>HALL ROAD</t>
  </si>
  <si>
    <t>SS4 1PD</t>
  </si>
  <si>
    <t>05/00406/LAPER</t>
  </si>
  <si>
    <t>CO-OP - Spa Rd</t>
  </si>
  <si>
    <t>45 SPA ROAD</t>
  </si>
  <si>
    <t>SS5 4BE</t>
  </si>
  <si>
    <t>05/00401/LAPER</t>
  </si>
  <si>
    <t>CO-OP - Ashingdon</t>
  </si>
  <si>
    <t>4-8 GOLDEN CROSS PARADE</t>
  </si>
  <si>
    <t>SS4 1UB</t>
  </si>
  <si>
    <t>05/00396/LAPRE</t>
  </si>
  <si>
    <t>CO-OP - Great Wakering</t>
  </si>
  <si>
    <t>22-26 HIGH STREET</t>
  </si>
  <si>
    <t>SS3 0EQ</t>
  </si>
  <si>
    <t>09/00362/LAPRE</t>
  </si>
  <si>
    <t>WHITE HART - Hockley</t>
  </si>
  <si>
    <t>274 MAIN ROAD</t>
  </si>
  <si>
    <t>SS5 4NS</t>
  </si>
  <si>
    <t>YES 2 HOURS</t>
  </si>
  <si>
    <t>05/00524/LAPRE</t>
  </si>
  <si>
    <t>CO-OP - Ferry Rd</t>
  </si>
  <si>
    <t>115-117 FERRY ROAD</t>
  </si>
  <si>
    <t>SS5 6ET</t>
  </si>
  <si>
    <t>05/00910/LAPRE</t>
  </si>
  <si>
    <t>CO-OP - Hawkwell</t>
  </si>
  <si>
    <t>210 MAIN ROAD</t>
  </si>
  <si>
    <t>SS5 4EG</t>
  </si>
  <si>
    <t>10/00605/LAPRE</t>
  </si>
  <si>
    <t>COSTCUTTERS</t>
  </si>
  <si>
    <t>36 - 40 MAIN ROAD</t>
  </si>
  <si>
    <t>SS5 4QS</t>
  </si>
  <si>
    <t>14/00026/LAPRE</t>
  </si>
  <si>
    <t>COURTS OF RAYLEIGH</t>
  </si>
  <si>
    <t>54 EASTWOOD ROAD</t>
  </si>
  <si>
    <t>SS6 7JP</t>
  </si>
  <si>
    <t>FLORIST</t>
  </si>
  <si>
    <t>05/00734/LAPRE</t>
  </si>
  <si>
    <t>CUPIDS COUNTRY CLUB</t>
  </si>
  <si>
    <t>CUPIDS CORNER</t>
  </si>
  <si>
    <t>SS3 0AX</t>
  </si>
  <si>
    <t xml:space="preserve">CLUB 	</t>
  </si>
  <si>
    <t>05/00351/LAPRE</t>
  </si>
  <si>
    <t>SS CONVENIENCE STORE</t>
  </si>
  <si>
    <t>2-3 APEX COURT</t>
  </si>
  <si>
    <t>125a  PLUMBEROW AVENUE,</t>
  </si>
  <si>
    <t>SS5 5AT</t>
  </si>
  <si>
    <t>05/00543/LAPRE</t>
  </si>
  <si>
    <t>DOWNHALL STORES</t>
  </si>
  <si>
    <t>21 DOWNHALL ROAD</t>
  </si>
  <si>
    <t>SS6 9JT</t>
  </si>
  <si>
    <t>05/00740/LAPRE</t>
  </si>
  <si>
    <t>EXHIBITION INN</t>
  </si>
  <si>
    <t>SS3 0HZ</t>
  </si>
  <si>
    <t>YES 2AM</t>
  </si>
  <si>
    <t>05/00829/LAPRE</t>
  </si>
  <si>
    <t>FAVORITE CHICKEN &amp; RIBS</t>
  </si>
  <si>
    <t>54 HIGH STREET</t>
  </si>
  <si>
    <t>TAKEAWAY</t>
  </si>
  <si>
    <t>05/00217/LAPRE</t>
  </si>
  <si>
    <t>FORGE STORES</t>
  </si>
  <si>
    <t>17/00265/LAPRE</t>
  </si>
  <si>
    <t>CHERRY ON THE TOP</t>
  </si>
  <si>
    <t>2 Eastwood Road</t>
  </si>
  <si>
    <t>No</t>
  </si>
  <si>
    <t>BRADLEY WAY</t>
  </si>
  <si>
    <t>SS4 1BU</t>
  </si>
  <si>
    <t>12/00374/LAPRE</t>
  </si>
  <si>
    <t>GEORGES BREWERY</t>
  </si>
  <si>
    <t>COMMON ROAD</t>
  </si>
  <si>
    <t>SS3 0AG</t>
  </si>
  <si>
    <t>BREWERY</t>
  </si>
  <si>
    <t>16/00437/LAPRE</t>
  </si>
  <si>
    <t>HAMBRO POST OFFICE</t>
  </si>
  <si>
    <t>53 Hullbridge Road</t>
  </si>
  <si>
    <t>SS6 9NL</t>
  </si>
  <si>
    <t xml:space="preserve">OFF LICENCE	</t>
  </si>
  <si>
    <t>05/00269/LAPRE</t>
  </si>
  <si>
    <t>GOLDEN LION</t>
  </si>
  <si>
    <t>35 NORTH STREET</t>
  </si>
  <si>
    <t>YES    1 HOUR</t>
  </si>
  <si>
    <t>05/00391/LAPRE</t>
  </si>
  <si>
    <t>GRANGE COMMUNITY ASSOCIATION</t>
  </si>
  <si>
    <t>THE GRANGE</t>
  </si>
  <si>
    <t>LITTLE WHEATLEY CHASE</t>
  </si>
  <si>
    <t>SS6 9EH</t>
  </si>
  <si>
    <t>SS4 1NE</t>
  </si>
  <si>
    <t>07/00102/LAPRE</t>
  </si>
  <si>
    <t>GRANGE FOODSTORES</t>
  </si>
  <si>
    <t>111 LONDON ROAD</t>
  </si>
  <si>
    <t>SS6 9AX</t>
  </si>
  <si>
    <t>05/00518/LAPRE</t>
  </si>
  <si>
    <t>GREAT WAKERING COMMUNITY ASSOC</t>
  </si>
  <si>
    <t>THE OLD SCHOOL, HIGH STREET</t>
  </si>
  <si>
    <t>SS3 0PU</t>
  </si>
  <si>
    <t>18/00439/LAPRE</t>
  </si>
  <si>
    <t>RAYLEIGH TOWN COUNCIL</t>
  </si>
  <si>
    <t>High Street</t>
  </si>
  <si>
    <t>05/00350/LAPRE</t>
  </si>
  <si>
    <t>GREAT WAKERING VILLAGE HALL</t>
  </si>
  <si>
    <t>SS3 0HX</t>
  </si>
  <si>
    <t>05/00315/LAPRE</t>
  </si>
  <si>
    <t>GREAT WALL RESTAURANT</t>
  </si>
  <si>
    <t>6 EAST STREET</t>
  </si>
  <si>
    <t>SS4 1DB</t>
  </si>
  <si>
    <t>05/00298/LAPRE</t>
  </si>
  <si>
    <t>GREENSWARD ACADEMY</t>
  </si>
  <si>
    <t>SS5 5HG</t>
  </si>
  <si>
    <t>SCHOOL</t>
  </si>
  <si>
    <t>05/00495/LACLU</t>
  </si>
  <si>
    <t>WAKERING YACHT CLUB</t>
  </si>
  <si>
    <t>ROCHEHALL WAY</t>
  </si>
  <si>
    <t>SS14 1JU</t>
  </si>
  <si>
    <t>CLUB</t>
  </si>
  <si>
    <t>NYE TILL 01:00</t>
  </si>
  <si>
    <t>CLUB CERTIFICATE</t>
  </si>
  <si>
    <t>05/00394/LAPRE</t>
  </si>
  <si>
    <t>HALF MOON</t>
  </si>
  <si>
    <t>5 HIGH STREET</t>
  </si>
  <si>
    <t>YES Xmas Eve 02:00</t>
  </si>
  <si>
    <t>05/00642/LAPRE</t>
  </si>
  <si>
    <t>HAMBRO NEWSAGENCY</t>
  </si>
  <si>
    <t>5 HAMBRO PARADE, RAWRETH LANE</t>
  </si>
  <si>
    <t>SS6 9PU</t>
  </si>
  <si>
    <t>08/00582/LAPRE</t>
  </si>
  <si>
    <t>HARVESTER</t>
  </si>
  <si>
    <t>RAYLEIGH WEIR</t>
  </si>
  <si>
    <t>ARTERIAL ROAD</t>
  </si>
  <si>
    <t>SS6 7SP</t>
  </si>
  <si>
    <t>05/00369/LAPRE</t>
  </si>
  <si>
    <t>JAYSAI NEWSAGENTS LTD</t>
  </si>
  <si>
    <t>83 EASTWOOD ROAD</t>
  </si>
  <si>
    <t>SS6 7JN</t>
  </si>
  <si>
    <t>05/00229/LAPRE</t>
  </si>
  <si>
    <t>HAWKWELL VILLAGE HALL</t>
  </si>
  <si>
    <t>MAIN ROAD</t>
  </si>
  <si>
    <t>SS4 4EN</t>
  </si>
  <si>
    <t>15/00565/LAPRE</t>
  </si>
  <si>
    <t>HOCKLEY BOWLS CLUB</t>
  </si>
  <si>
    <t>HIGHAMS ROAD</t>
  </si>
  <si>
    <t>SS5 4DG</t>
  </si>
  <si>
    <t>17/00549/LAPRE</t>
  </si>
  <si>
    <t>WESTCLIFF RUGBY FOOTBALL CLUB</t>
  </si>
  <si>
    <t>The New Gables</t>
  </si>
  <si>
    <t>Airport Business Park</t>
  </si>
  <si>
    <t>Southend on Sea</t>
  </si>
  <si>
    <t>SS4 1YG</t>
  </si>
  <si>
    <t>15/00091/LAPRE</t>
  </si>
  <si>
    <t>HOCKLEY COMMUNITY CENTRE SPORT</t>
  </si>
  <si>
    <t>WESTMINSTER DRIVE</t>
  </si>
  <si>
    <t>SS5 4XD</t>
  </si>
  <si>
    <t>10/00585/LAPRE</t>
  </si>
  <si>
    <t>HOCKLEY FOOD AND WINE</t>
  </si>
  <si>
    <t>1 BROAD PARADE</t>
  </si>
  <si>
    <t>SS5 4PH</t>
  </si>
  <si>
    <t>05/00431/LACLU</t>
  </si>
  <si>
    <t>HOCKLEY LAWN TENNIS CLUB</t>
  </si>
  <si>
    <t>FOLLY LANE</t>
  </si>
  <si>
    <t>SS5 4SE</t>
  </si>
  <si>
    <t>XMAS EVE TILL 01:00</t>
  </si>
  <si>
    <t>05/00167/LAPRE</t>
  </si>
  <si>
    <t>TURKISH KITCHINN</t>
  </si>
  <si>
    <t>42 SPA ROAD</t>
  </si>
  <si>
    <t>12/00081/LAPRE</t>
  </si>
  <si>
    <t>HOME BARGAINS</t>
  </si>
  <si>
    <t>UNIT 5 SOUTHEND AIRPORT RETAIL</t>
  </si>
  <si>
    <t>ROCHFORD ROAD</t>
  </si>
  <si>
    <t>05/000652/LAPRE</t>
  </si>
  <si>
    <t>HORSE AND GROOM</t>
  </si>
  <si>
    <t>1 SOUTHEND ROAD</t>
  </si>
  <si>
    <t>SS4 1HA</t>
  </si>
  <si>
    <t>05/00274/LAPRE</t>
  </si>
  <si>
    <t>HULLBRIDGE COMMUNITY ASSOCIATI</t>
  </si>
  <si>
    <t>POOLES LANE</t>
  </si>
  <si>
    <t>SS5 6PA</t>
  </si>
  <si>
    <t>08/00386/LAPRE</t>
  </si>
  <si>
    <t>HULBRIDGE SPORTS CLUB</t>
  </si>
  <si>
    <t>LOWER ROAD</t>
  </si>
  <si>
    <t>SS5 6BJ</t>
  </si>
  <si>
    <t>YES XMAS EVE 01:30</t>
  </si>
  <si>
    <t>05/00704/LAPRE</t>
  </si>
  <si>
    <t>HULLBRIDGE YACHT CLUB</t>
  </si>
  <si>
    <t>05/00562/LAPRE</t>
  </si>
  <si>
    <t>ICELAND</t>
  </si>
  <si>
    <t>149/153 HIGH STREET</t>
  </si>
  <si>
    <t>07/00258/LAPRE</t>
  </si>
  <si>
    <t>JAYS STORES</t>
  </si>
  <si>
    <t>259 FERRY ROAD</t>
  </si>
  <si>
    <t>SS5 6NA</t>
  </si>
  <si>
    <t>SS6 7EJ</t>
  </si>
  <si>
    <t>05/00508/LAPRE</t>
  </si>
  <si>
    <t>KAILASH NEWS</t>
  </si>
  <si>
    <t>48 ASHINGDON ROAD</t>
  </si>
  <si>
    <t>SS4 1RD</t>
  </si>
  <si>
    <t>05/00155/LACLU</t>
  </si>
  <si>
    <t>KENT ELMS TENNIS CLUB</t>
  </si>
  <si>
    <t xml:space="preserve">SPORTS CENTRE	</t>
  </si>
  <si>
    <t>05/00128/LAPRE</t>
  </si>
  <si>
    <t>KING EDMUNDS SCHOOL</t>
  </si>
  <si>
    <t>VAUGHAN CLOSE</t>
  </si>
  <si>
    <t>SS4 1TL</t>
  </si>
  <si>
    <t>05/00497/LAPRE</t>
  </si>
  <si>
    <t>KINGS FISH RESTAURANT</t>
  </si>
  <si>
    <t>70 HIGH STREET</t>
  </si>
  <si>
    <t>06/00367/LAPRE</t>
  </si>
  <si>
    <t>8 EASTWOOD ROAD</t>
  </si>
  <si>
    <t>SS6 7JQ</t>
  </si>
  <si>
    <t>YES 01:00</t>
  </si>
  <si>
    <t>ACTIVITY CENTRE</t>
  </si>
  <si>
    <t>05/00469/LAPRE</t>
  </si>
  <si>
    <t>LA ROMANTICA</t>
  </si>
  <si>
    <t>9 HIGH STREET</t>
  </si>
  <si>
    <t>05/00732/LAPRE</t>
  </si>
  <si>
    <t>THE LAWNS</t>
  </si>
  <si>
    <t>SS4 1PL</t>
  </si>
  <si>
    <t>SS4 1AD</t>
  </si>
  <si>
    <t>09/00071/LAPRE</t>
  </si>
  <si>
    <t>LONDIS</t>
  </si>
  <si>
    <t>45 RECTORY ROAD</t>
  </si>
  <si>
    <t>SS4 1UE</t>
  </si>
  <si>
    <t>15/00419/LAPRE</t>
  </si>
  <si>
    <t>LONDON ROAD</t>
  </si>
  <si>
    <t>SS6 9ET</t>
  </si>
  <si>
    <t>05/00213/LAPRE</t>
  </si>
  <si>
    <t>MAKRO WHOLESALERS LTD</t>
  </si>
  <si>
    <t>RAWRETH IND. EST. RAWRETH LN</t>
  </si>
  <si>
    <t>SS6 7RL</t>
  </si>
  <si>
    <t>11/00648/LAPRE</t>
  </si>
  <si>
    <t>MANGO LOUNGE</t>
  </si>
  <si>
    <t>7 HIGH STREET</t>
  </si>
  <si>
    <t>05/00850/LAPRE</t>
  </si>
  <si>
    <t>MARCOS</t>
  </si>
  <si>
    <t>30 EASTWOOD ROAD</t>
  </si>
  <si>
    <t>05/00901/LAPRE</t>
  </si>
  <si>
    <t>MARINA BAR</t>
  </si>
  <si>
    <t>WALLASEA ISLAND</t>
  </si>
  <si>
    <t>SS4 2HF</t>
  </si>
  <si>
    <t>15/00773/LAPRE</t>
  </si>
  <si>
    <t>MARKS AND SPENCER</t>
  </si>
  <si>
    <t>12 - 24 EASTWOOD ROAD</t>
  </si>
  <si>
    <t>05/00344/LAPRE</t>
  </si>
  <si>
    <t>MARLBOROUGH HEAD</t>
  </si>
  <si>
    <t>71 WEST STREET</t>
  </si>
  <si>
    <t>SS4 1AX</t>
  </si>
  <si>
    <t>15/00245/LAPRE</t>
  </si>
  <si>
    <t>MARTIN MCCOLL (Rayleigh)</t>
  </si>
  <si>
    <t>71 HIGH STREET</t>
  </si>
  <si>
    <t>15/00258/LAPRE</t>
  </si>
  <si>
    <t>MARTIN MCCOLL (Rochford)</t>
  </si>
  <si>
    <t>14 - 16 WEST STREET</t>
  </si>
  <si>
    <t>05/00735/LAPRE</t>
  </si>
  <si>
    <t>MILESTONE</t>
  </si>
  <si>
    <t>UNION LANE</t>
  </si>
  <si>
    <t>SS4 1AP</t>
  </si>
  <si>
    <t>05/00703/LAPRE</t>
  </si>
  <si>
    <t>MILL HALL</t>
  </si>
  <si>
    <t>BELLINGHAM LANE</t>
  </si>
  <si>
    <t>SS6 7ED</t>
  </si>
  <si>
    <t>12/00662/LAPRE</t>
  </si>
  <si>
    <t>MIM SPICE</t>
  </si>
  <si>
    <t>32 HIGH STREET</t>
  </si>
  <si>
    <t>09/00535/LAPRE</t>
  </si>
  <si>
    <t>05/00611/LAPRE</t>
  </si>
  <si>
    <t>MONSOON</t>
  </si>
  <si>
    <t>45 NORTH STREET</t>
  </si>
  <si>
    <t>15/00818/LAPRE</t>
  </si>
  <si>
    <t>NISA</t>
  </si>
  <si>
    <t>139-141 HIGH STREET</t>
  </si>
  <si>
    <t>07/00353/LAPRE</t>
  </si>
  <si>
    <t>NEILS BAR &amp; KITCHEN</t>
  </si>
  <si>
    <t>32 MAIN ROAD</t>
  </si>
  <si>
    <t>10/00619/LAPRE</t>
  </si>
  <si>
    <t>NIXAN WINES LTD</t>
  </si>
  <si>
    <t>48 NORTH STREET</t>
  </si>
  <si>
    <t>SS3 0EL</t>
  </si>
  <si>
    <t>16/00509/LAPRE</t>
  </si>
  <si>
    <t>ROCHFORD HUNDRED GOLF CLUB</t>
  </si>
  <si>
    <t>ROCHFORD HALL</t>
  </si>
  <si>
    <t>SS4 1NW</t>
  </si>
  <si>
    <t>y</t>
  </si>
  <si>
    <t>15/00200/LAPRE</t>
  </si>
  <si>
    <t>ODELLS</t>
  </si>
  <si>
    <t>2 NORTH STREET</t>
  </si>
  <si>
    <t>05/00489/LAPRE</t>
  </si>
  <si>
    <t>OLD PARISH ROOMS</t>
  </si>
  <si>
    <t>1 HOCKLEY ROAD</t>
  </si>
  <si>
    <t>SS6 8BA</t>
  </si>
  <si>
    <t>05/00199/LAPRE</t>
  </si>
  <si>
    <t>ONE STOP</t>
  </si>
  <si>
    <t>141/143 FERRY ROAD</t>
  </si>
  <si>
    <t>10/00322/LAPRE</t>
  </si>
  <si>
    <t>PANCHOS CANTINA</t>
  </si>
  <si>
    <t>129 HIGH STREET</t>
  </si>
  <si>
    <t>YES NYE TILL 01:00</t>
  </si>
  <si>
    <t>05/00774/LAPRE</t>
  </si>
  <si>
    <t>PAUL PRY</t>
  </si>
  <si>
    <t>14 HIGH ROAD</t>
  </si>
  <si>
    <t>SS6 7AA</t>
  </si>
  <si>
    <t>HULLBRIDGE ROAD</t>
  </si>
  <si>
    <t>05/00432/LAPRE</t>
  </si>
  <si>
    <t>PINK TOOTHBRUSH</t>
  </si>
  <si>
    <t>19 HIGH STREET</t>
  </si>
  <si>
    <t xml:space="preserve">NIGHT CLUB 	</t>
  </si>
  <si>
    <t>NYE TILL 3.30</t>
  </si>
  <si>
    <t>14/00634/LAPRE</t>
  </si>
  <si>
    <t>PIZZA EXPRESS</t>
  </si>
  <si>
    <t>91 HIGH STREET</t>
  </si>
  <si>
    <t>05/00797/LAPRE</t>
  </si>
  <si>
    <t>PIZZA GO GO</t>
  </si>
  <si>
    <t>47 EASTWOOD ROAD</t>
  </si>
  <si>
    <t>05/00715/LAPRE</t>
  </si>
  <si>
    <t>PLOUGH &amp; SAIL</t>
  </si>
  <si>
    <t>EAST END</t>
  </si>
  <si>
    <t>PAGLESHAM</t>
  </si>
  <si>
    <t>SS4 2EQ</t>
  </si>
  <si>
    <t>05/00697/LAPRE</t>
  </si>
  <si>
    <t>POPE JOHN PAUL HALL</t>
  </si>
  <si>
    <t>SS6 9DT</t>
  </si>
  <si>
    <t>SS6 8RW</t>
  </si>
  <si>
    <t>05/00591/LACLU</t>
  </si>
  <si>
    <t>RANKINS CRICKET CLUB</t>
  </si>
  <si>
    <t>Broomhills Meadow</t>
  </si>
  <si>
    <t>Stambridge Road</t>
  </si>
  <si>
    <t>SS4 2AQ</t>
  </si>
  <si>
    <t>12/00186/LAPRE</t>
  </si>
  <si>
    <t>PREZZO</t>
  </si>
  <si>
    <t>39-41 HIGH STREET</t>
  </si>
  <si>
    <t>05/00383/LAPRE</t>
  </si>
  <si>
    <t>14/00170/LAPRE</t>
  </si>
  <si>
    <t>RAYLEIGH BOWLS CLUB</t>
  </si>
  <si>
    <t>KING GEORGES PLAYING FIELD</t>
  </si>
  <si>
    <t>BULL LANE</t>
  </si>
  <si>
    <t>SS6 8JG</t>
  </si>
  <si>
    <t>05/00360/LACLU</t>
  </si>
  <si>
    <t>RAYLEIGH CONSERVATIVE CLUB</t>
  </si>
  <si>
    <t>7 LONDON HILL</t>
  </si>
  <si>
    <t>SS6 7HW</t>
  </si>
  <si>
    <t>YES TILL 01:00</t>
  </si>
  <si>
    <t>05/00416/LACLU</t>
  </si>
  <si>
    <t>RAYLEIGH CRICKET CLUB</t>
  </si>
  <si>
    <t>YES TILL 01:00 INC NYE</t>
  </si>
  <si>
    <t>05/00520/LAPRE</t>
  </si>
  <si>
    <t>RAYLEIGH FOOD &amp; WINE</t>
  </si>
  <si>
    <t>24 HIGH STREET</t>
  </si>
  <si>
    <t>19/00325/LAPRE</t>
  </si>
  <si>
    <t>CAFE 206</t>
  </si>
  <si>
    <t>206 ASHINGDON ROAD</t>
  </si>
  <si>
    <t>SS4 1TB</t>
  </si>
  <si>
    <t>09/00142/LAPRE</t>
  </si>
  <si>
    <t>RAYLEIGH CLUB</t>
  </si>
  <si>
    <t>SS6 9QS</t>
  </si>
  <si>
    <t>07/00368/LAPRE</t>
  </si>
  <si>
    <t>RAYLEIGH KEBAB HOUSE</t>
  </si>
  <si>
    <t>26 HIGH STREET</t>
  </si>
  <si>
    <t>05/00253/LAPRE</t>
  </si>
  <si>
    <t>RAYLEIGH LANES SNOOKER CENTRE</t>
  </si>
  <si>
    <t>05/00572/LACLU</t>
  </si>
  <si>
    <t>RAYLEIGH LAWN TENNIS CLUB</t>
  </si>
  <si>
    <t>WATCHFIELD LANE,</t>
  </si>
  <si>
    <t>HIGH ROAD</t>
  </si>
  <si>
    <t>SS6 7AB</t>
  </si>
  <si>
    <t>06/00151/LAPRE</t>
  </si>
  <si>
    <t>RAYLEIGH LEISURE CENTRE</t>
  </si>
  <si>
    <t>PRIORY CHASE</t>
  </si>
  <si>
    <t>SS609NF</t>
  </si>
  <si>
    <t>05/00452/LAPRE</t>
  </si>
  <si>
    <t>RAYLEIGH LODGE</t>
  </si>
  <si>
    <t>70 THE CHASE</t>
  </si>
  <si>
    <t>15/00179/LAPRE</t>
  </si>
  <si>
    <t>SS6 9DW</t>
  </si>
  <si>
    <t>PETROL STATION</t>
  </si>
  <si>
    <t>05/00613/LAPRE</t>
  </si>
  <si>
    <t>RAYLEIGH SPICY</t>
  </si>
  <si>
    <t>159 HIGH STREET</t>
  </si>
  <si>
    <t>05/00534/LACLU</t>
  </si>
  <si>
    <t xml:space="preserve">RAYLEIGH TOWN SPORTS &amp; SOCIAL </t>
  </si>
  <si>
    <t>London Road</t>
  </si>
  <si>
    <t>14/00262/LAPRE</t>
  </si>
  <si>
    <t>RED DOOR</t>
  </si>
  <si>
    <t>18/00148/LAPRE</t>
  </si>
  <si>
    <t>GREAT WAKERING ROVERS FC</t>
  </si>
  <si>
    <t>BURROUGHS PARK</t>
  </si>
  <si>
    <t>LITTLE WAKERING HALL LANE</t>
  </si>
  <si>
    <t>SS3 0HH</t>
  </si>
  <si>
    <t>09/00648/LAPRE</t>
  </si>
  <si>
    <t>REGENCY SPICE Old Bake House</t>
  </si>
  <si>
    <t>BACK LANE</t>
  </si>
  <si>
    <t>SS4 1AY</t>
  </si>
  <si>
    <t>06/00061/LAPRE</t>
  </si>
  <si>
    <t>ROCHFORD HOTEL</t>
  </si>
  <si>
    <t>17/00196/LAPRE</t>
  </si>
  <si>
    <t>LOKANTA TURKISH RESTAURANT</t>
  </si>
  <si>
    <t>127 SOUTHEND ROAD</t>
  </si>
  <si>
    <t>05/00512/LACLU</t>
  </si>
  <si>
    <t>ROCHFORD HUNDRED RUGBY FOOTBAL</t>
  </si>
  <si>
    <t>MAGNOLIA ROAD</t>
  </si>
  <si>
    <t>SS4 3AD</t>
  </si>
  <si>
    <t>05/00171/LACLU</t>
  </si>
  <si>
    <t>ROCHFORD MASONIC HALL ASSOCIAT</t>
  </si>
  <si>
    <t>THE OLD COURT HOUSE</t>
  </si>
  <si>
    <t>24 SOUTH STREET</t>
  </si>
  <si>
    <t>SS4 1BQ</t>
  </si>
  <si>
    <t>17/00175/LAPRE</t>
  </si>
  <si>
    <t>THE YARD</t>
  </si>
  <si>
    <t>2E EASTWOOD ROAD</t>
  </si>
  <si>
    <t>05/00507/LAPRE</t>
  </si>
  <si>
    <t>ROCHFORD PREMIER</t>
  </si>
  <si>
    <t>17 NORTH STREET</t>
  </si>
  <si>
    <t>SS4 1AA</t>
  </si>
  <si>
    <t>05/00771/LAPRE</t>
  </si>
  <si>
    <t>ROCHFORD TAKE AWAY</t>
  </si>
  <si>
    <t>36-36A WEST STREET</t>
  </si>
  <si>
    <t>TAKE AWAY</t>
  </si>
  <si>
    <t>05/00589/LAPRE</t>
  </si>
  <si>
    <t>ROCHFORD TENNIS &amp; SPORTS CLUB</t>
  </si>
  <si>
    <t>CHURCH WALK</t>
  </si>
  <si>
    <t>SS4 1NL</t>
  </si>
  <si>
    <t>05/00389/LAPRE</t>
  </si>
  <si>
    <t>ROCHFORD TOWN SPORTS &amp; SOCIAL</t>
  </si>
  <si>
    <t>THE RECREATION GROUND</t>
  </si>
  <si>
    <t>SS4 1DG</t>
  </si>
  <si>
    <t>18/00334/LAPRE</t>
  </si>
  <si>
    <t>APTON HALL</t>
  </si>
  <si>
    <t>APTON HALL ROAD</t>
  </si>
  <si>
    <t>SS4 3RH</t>
  </si>
  <si>
    <t>FUNCTION SUITE</t>
  </si>
  <si>
    <t>05/00257/LAPRE</t>
  </si>
  <si>
    <t>ROEBUCK</t>
  </si>
  <si>
    <t>138-138B HIGH STREET</t>
  </si>
  <si>
    <t>SS6 7BU</t>
  </si>
  <si>
    <t>11/00653/LAPRE</t>
  </si>
  <si>
    <t>ROLLACITY</t>
  </si>
  <si>
    <t>12 PURDEYS WAY</t>
  </si>
  <si>
    <t>YES XMAS EVE &amp; NYE TILL 01:00</t>
  </si>
  <si>
    <t>08/00761/LAPRE</t>
  </si>
  <si>
    <t>RONNIES</t>
  </si>
  <si>
    <t>18 SPA ROAD</t>
  </si>
  <si>
    <t>05/00713/LAPRE</t>
  </si>
  <si>
    <t>ROSE &amp; CROWN</t>
  </si>
  <si>
    <t>42 NORTH STREET</t>
  </si>
  <si>
    <t>05/00317/LACLU</t>
  </si>
  <si>
    <t>ROYAL BRITISH LEGION - HOCKLEY</t>
  </si>
  <si>
    <t>WHITE HART LANE</t>
  </si>
  <si>
    <t>SS5 4DQ</t>
  </si>
  <si>
    <t>05/00183/LACLU</t>
  </si>
  <si>
    <t>ROYAL BRITISH LEGION - RAYLEIG</t>
  </si>
  <si>
    <t>2 LONDON HILL</t>
  </si>
  <si>
    <t>SS6 7HP</t>
  </si>
  <si>
    <t>05/00192/LACLU</t>
  </si>
  <si>
    <t>ROYAL BRITISH LEGION - GT WAKE</t>
  </si>
  <si>
    <t>204 HIGH STREET</t>
  </si>
  <si>
    <t>SS3 0HF</t>
  </si>
  <si>
    <t>YES XMAS EVE &amp; BOXING TILL 01:00</t>
  </si>
  <si>
    <t>05/00531/LAPRE</t>
  </si>
  <si>
    <t>ROYAL OAK</t>
  </si>
  <si>
    <t>STAMBRIDGE</t>
  </si>
  <si>
    <t>SS4 2AX</t>
  </si>
  <si>
    <t>05/00502/LAPRE</t>
  </si>
  <si>
    <t>SAFFRON TANDOORI</t>
  </si>
  <si>
    <t>32 EASTWOOD ROAD</t>
  </si>
  <si>
    <t>11/00661/LAPRE</t>
  </si>
  <si>
    <t>SAINSBURYS</t>
  </si>
  <si>
    <t>40 SPA ROAD</t>
  </si>
  <si>
    <t>12/00221/LAPRE</t>
  </si>
  <si>
    <t>239-241 EASTWOOD ROAD</t>
  </si>
  <si>
    <t>SS6 7LF</t>
  </si>
  <si>
    <t>10/00453/LAPRE</t>
  </si>
  <si>
    <t>74 -78  WEST STREET</t>
  </si>
  <si>
    <t>SS4 1AS</t>
  </si>
  <si>
    <t>05/00282/LAPRE</t>
  </si>
  <si>
    <t>ROSE GARDEN</t>
  </si>
  <si>
    <t>THE DOME</t>
  </si>
  <si>
    <t>SS5 5LU</t>
  </si>
  <si>
    <t>11/00549/LAPRE</t>
  </si>
  <si>
    <t>SANDERS</t>
  </si>
  <si>
    <t>531  - 533 ASHINGDON ROAD</t>
  </si>
  <si>
    <t>SS4 3HE</t>
  </si>
  <si>
    <t>18/00461/LAPRE</t>
  </si>
  <si>
    <t>SAVERS</t>
  </si>
  <si>
    <t>55 High Street</t>
  </si>
  <si>
    <t>11/00639/LACLU</t>
  </si>
  <si>
    <t>SEAWING FLYING CLUB LTD</t>
  </si>
  <si>
    <t>SOUTH ROAD</t>
  </si>
  <si>
    <t>SOUTHEND AIRPORT</t>
  </si>
  <si>
    <t>SS2 6YF</t>
  </si>
  <si>
    <t>18/00440/LAPRE</t>
  </si>
  <si>
    <t>ROCHFORD PARISH COUNCIL</t>
  </si>
  <si>
    <t>Market Square, West Street and</t>
  </si>
  <si>
    <t>05/00672/LAPRE</t>
  </si>
  <si>
    <t xml:space="preserve">STAVROS GRILL </t>
  </si>
  <si>
    <t>75 WEST STREET</t>
  </si>
  <si>
    <t>12/00592/LAPRE</t>
  </si>
  <si>
    <t>SHELL</t>
  </si>
  <si>
    <t>113-117 HIGH ROAD</t>
  </si>
  <si>
    <t>SS6 7SL</t>
  </si>
  <si>
    <t>05/00455/LAPRE</t>
  </si>
  <si>
    <t>SHEPHERD &amp; DOG INN</t>
  </si>
  <si>
    <t>PAGLESHAM, STAMBRIDGE</t>
  </si>
  <si>
    <t>05/00619/LAPRE</t>
  </si>
  <si>
    <t>SHUHAG TANDOORI</t>
  </si>
  <si>
    <t>63 SOUTHEND ROAD</t>
  </si>
  <si>
    <t>SS5 4PZ</t>
  </si>
  <si>
    <t>05/00736/LAPRE</t>
  </si>
  <si>
    <t>SIMLA TANDOORI</t>
  </si>
  <si>
    <t>301 FERRY ROAD</t>
  </si>
  <si>
    <t>12/00137/LAPRE</t>
  </si>
  <si>
    <t>SKYLARK HOTEL</t>
  </si>
  <si>
    <t>HOTEL</t>
  </si>
  <si>
    <t>05/00410/LAPRE</t>
  </si>
  <si>
    <t>SMUGGLERS DEN CLUB</t>
  </si>
  <si>
    <t>315 FERRY ROAD</t>
  </si>
  <si>
    <t>05/00728/LAPRE</t>
  </si>
  <si>
    <t>SOUTHEND MASONIC CENTRE</t>
  </si>
  <si>
    <t>05/00494/LAPRE</t>
  </si>
  <si>
    <t>SPA PUBLIC HOUSE</t>
  </si>
  <si>
    <t>60 SOUTHEND ROAD</t>
  </si>
  <si>
    <t>SS5 4QH</t>
  </si>
  <si>
    <t>08/00150/LAPRE</t>
  </si>
  <si>
    <t>SPA STORE</t>
  </si>
  <si>
    <t>9 SPA ROAD</t>
  </si>
  <si>
    <t>SS5 4AZ</t>
  </si>
  <si>
    <t>05/00571/LAPRE</t>
  </si>
  <si>
    <t>SPAR ROCHFORD</t>
  </si>
  <si>
    <t>2 WEST STREET</t>
  </si>
  <si>
    <t>SS4 1BE</t>
  </si>
  <si>
    <t>05/00480/LAPRE</t>
  </si>
  <si>
    <t>SPREAD EAGLE</t>
  </si>
  <si>
    <t>93 HIGH STREET</t>
  </si>
  <si>
    <t>09/00459/LAPRE</t>
  </si>
  <si>
    <t>SQUIRES TEA &amp; COFFEE SHOP</t>
  </si>
  <si>
    <t>11 HIGH STREET</t>
  </si>
  <si>
    <t>07/00235/LAPRE</t>
  </si>
  <si>
    <t>ST NICHOLAS CHURCH HALL</t>
  </si>
  <si>
    <t>NEW ROAD</t>
  </si>
  <si>
    <t>SS3 0AN</t>
  </si>
  <si>
    <t>12/00048/LAPRE</t>
  </si>
  <si>
    <t>STAMBRIDGE MEMORIAL HALL</t>
  </si>
  <si>
    <t>SS4 2AR</t>
  </si>
  <si>
    <t>05/00016/LACLU</t>
  </si>
  <si>
    <t>Harold Rankins Pavilion Club</t>
  </si>
  <si>
    <t>09/00616/LAPRE</t>
  </si>
  <si>
    <t>STARTHILL SERVICE STATION</t>
  </si>
  <si>
    <t>111 ASHINGDON ROAD</t>
  </si>
  <si>
    <t>SS4 1RF</t>
  </si>
  <si>
    <t>06/00057/LAPRE</t>
  </si>
  <si>
    <t>TABOR FARM (Potato &amp; Red Brick</t>
  </si>
  <si>
    <t>SUTTON ROAD</t>
  </si>
  <si>
    <t>SS4 1LQ</t>
  </si>
  <si>
    <t>YES 1AM NYE</t>
  </si>
  <si>
    <t>18/00497/LAPRE</t>
  </si>
  <si>
    <t>EIGHTY EIGHT MENS HAIR</t>
  </si>
  <si>
    <t>30 High Street</t>
  </si>
  <si>
    <t>HAIR</t>
  </si>
  <si>
    <t>05/00325/LAPRE</t>
  </si>
  <si>
    <t>TASTE OF RAJ</t>
  </si>
  <si>
    <t>8 EAST STREET</t>
  </si>
  <si>
    <t>11/00680/LAPRE</t>
  </si>
  <si>
    <t>TESCO</t>
  </si>
  <si>
    <t>132 LONDON ROAD</t>
  </si>
  <si>
    <t>SS6 9BN</t>
  </si>
  <si>
    <t>05/00615/LAPRE</t>
  </si>
  <si>
    <t>TIMBO HOUSE</t>
  </si>
  <si>
    <t>31 WEST STREET</t>
  </si>
  <si>
    <t>YES1 HOUR</t>
  </si>
  <si>
    <t>08/00473/LAPRE</t>
  </si>
  <si>
    <t>TOOMEY CONVENIENCE STORE</t>
  </si>
  <si>
    <t>ROCHFORD BUSINESS PARK</t>
  </si>
  <si>
    <t>SS4 1GP</t>
  </si>
  <si>
    <t>08/00112/LAPRE</t>
  </si>
  <si>
    <t>TRAVELLERS JOY</t>
  </si>
  <si>
    <t>DOWNHALL ROAD</t>
  </si>
  <si>
    <t>SS6 9JF</t>
  </si>
  <si>
    <t>05/00260/LACLU</t>
  </si>
  <si>
    <t>UP RIVER YACHT CLUB</t>
  </si>
  <si>
    <t>05/00681/LAPRE</t>
  </si>
  <si>
    <t>VICTORY INN</t>
  </si>
  <si>
    <t>485 ASHINGDON ROAD</t>
  </si>
  <si>
    <t>SS4 3EU</t>
  </si>
  <si>
    <t>05/00597/LAPRE</t>
  </si>
  <si>
    <t>WAKERING NEWS</t>
  </si>
  <si>
    <t>130 HIGH STREET</t>
  </si>
  <si>
    <t>SS3 0ET</t>
  </si>
  <si>
    <t>19/00215/LAPRE</t>
  </si>
  <si>
    <t>CRAFTY CASKS</t>
  </si>
  <si>
    <t>33 EASTWOOD ROAD</t>
  </si>
  <si>
    <t>19/00361/LAPRE</t>
  </si>
  <si>
    <t>THE GRAINYARD</t>
  </si>
  <si>
    <t xml:space="preserve">BREWERY	</t>
  </si>
  <si>
    <t>19/00370/LAPRE</t>
  </si>
  <si>
    <t xml:space="preserve">HOCKLEY WOODS </t>
  </si>
  <si>
    <t xml:space="preserve">Hockley Road </t>
  </si>
  <si>
    <t xml:space="preserve">Hockley </t>
  </si>
  <si>
    <t xml:space="preserve">Open Space </t>
  </si>
  <si>
    <t>20/00509/LAPRE</t>
  </si>
  <si>
    <t>BARRINGTON GRILL</t>
  </si>
  <si>
    <t>12 - 16 HOCKLEY ROAD</t>
  </si>
  <si>
    <t>SS6 8EB</t>
  </si>
  <si>
    <t>20/00510/LAPRE</t>
  </si>
  <si>
    <t>BYRON NEWS</t>
  </si>
  <si>
    <t>77 Grove Road</t>
  </si>
  <si>
    <t>SS6 8RA</t>
  </si>
  <si>
    <t>LICENSED PREMISES REGISTER</t>
  </si>
  <si>
    <t>DPS</t>
  </si>
  <si>
    <t>PLH</t>
  </si>
  <si>
    <t>LICENCE SUMMARY INFORMATION</t>
  </si>
  <si>
    <t>LICENCE NUMBER</t>
  </si>
  <si>
    <t>STATUS</t>
  </si>
  <si>
    <t>NAME OF THE PREMISES</t>
  </si>
  <si>
    <t>FULL ADDRESS OF THE PREMISES</t>
  </si>
  <si>
    <t>NEXT ANNUAL FEE DUE</t>
  </si>
  <si>
    <t>TYPE OF LICENCE</t>
  </si>
  <si>
    <t>Full Address</t>
  </si>
  <si>
    <t>LICENSED ACTIVITY</t>
  </si>
  <si>
    <t>NAME OF DESIGNATED PREMISES SUPERVISOR</t>
  </si>
  <si>
    <t>NAME OF PREMISES LICENCE HOLDER</t>
  </si>
  <si>
    <t>SALE OF ALCOHOL</t>
  </si>
  <si>
    <t>On Sales Only</t>
  </si>
  <si>
    <t>Off Sales Only</t>
  </si>
  <si>
    <t>Both on and off Sales</t>
  </si>
  <si>
    <t>No Alcohol Sold</t>
  </si>
  <si>
    <t>OTHER LICENSED ACTIVITY</t>
  </si>
  <si>
    <t>Late Night Refreshment</t>
  </si>
  <si>
    <t>Regulated Entertainment</t>
  </si>
  <si>
    <t>Indoor Sports</t>
  </si>
  <si>
    <t>Live Music</t>
  </si>
  <si>
    <t>Recorded Music</t>
  </si>
  <si>
    <t>Date Licence Issued</t>
  </si>
  <si>
    <t>Please select the Premises from the drop down</t>
  </si>
  <si>
    <t>Licence No</t>
  </si>
  <si>
    <t>DPS Name</t>
  </si>
  <si>
    <t>Holder</t>
  </si>
  <si>
    <t>Ashley Henry Pelton</t>
  </si>
  <si>
    <t>Jennifer A Noble</t>
  </si>
  <si>
    <t>N/A</t>
  </si>
  <si>
    <t>Kamuran Babahan</t>
  </si>
  <si>
    <t>Oakman Inns &amp; Restaurants Ltd</t>
  </si>
  <si>
    <t>Lee David Carter</t>
  </si>
  <si>
    <t>Hawthorn Leisure (Mantle) Ltd</t>
  </si>
  <si>
    <t>Norman Smith</t>
  </si>
  <si>
    <t>Green King</t>
  </si>
  <si>
    <t>Yose Leonardo Nobrega</t>
  </si>
  <si>
    <t>Craig S Loxton</t>
  </si>
  <si>
    <t>Apton Hall Events Ltd</t>
  </si>
  <si>
    <t>Glenn Cockrill</t>
  </si>
  <si>
    <t>Asda Stores Ltd</t>
  </si>
  <si>
    <t>Anthony William Allan</t>
  </si>
  <si>
    <t>Anthony Allan</t>
  </si>
  <si>
    <t>Margaret Maria Jones</t>
  </si>
  <si>
    <t>Athenaeum Club Ltd</t>
  </si>
  <si>
    <t>Jyotiben Kaushik Patel</t>
  </si>
  <si>
    <t>Jayotiben K Patel</t>
  </si>
  <si>
    <t>Sarah Rossiter</t>
  </si>
  <si>
    <t>B &amp; M Retail Ltd</t>
  </si>
  <si>
    <t>Michael Brown</t>
  </si>
  <si>
    <t>Plan 64 Ltd</t>
  </si>
  <si>
    <t>Ivan King</t>
  </si>
  <si>
    <t>Michael Sutton</t>
  </si>
  <si>
    <t>The Taste Experience Limited</t>
  </si>
  <si>
    <t>Ugur Sonmez</t>
  </si>
  <si>
    <t>Mr Murat Gelmen</t>
  </si>
  <si>
    <t xml:space="preserve">Stephen Raymond Playle </t>
  </si>
  <si>
    <t>Spirit Pub Company (Services) Ltd</t>
  </si>
  <si>
    <t>Mohan Paramanandam</t>
  </si>
  <si>
    <t>Prashantkumar Patel</t>
  </si>
  <si>
    <t>Julie Hubbard</t>
  </si>
  <si>
    <t>CJ's Bowling Ltd</t>
  </si>
  <si>
    <t>Paul Alston</t>
  </si>
  <si>
    <t>Café 2016 Ltd</t>
  </si>
  <si>
    <t>Sinan Osku</t>
  </si>
  <si>
    <t>Spirit Pub Company (Leased) Ltd</t>
  </si>
  <si>
    <t>Ken Todd</t>
  </si>
  <si>
    <t>Trust Inns Ltd</t>
  </si>
  <si>
    <t>Visvalingam Chandrakumar</t>
  </si>
  <si>
    <t>Huseyin Yuksel</t>
  </si>
  <si>
    <t>David Laurence Clark</t>
  </si>
  <si>
    <t>David Clark</t>
  </si>
  <si>
    <t>Elizabeth Holden</t>
  </si>
  <si>
    <t>Pie &amp; Pint Inns</t>
  </si>
  <si>
    <t>Tavern Propco Ltd</t>
  </si>
  <si>
    <t>James Peter Gibson</t>
  </si>
  <si>
    <t>South Hospitality Trading Ltd</t>
  </si>
  <si>
    <t>Jiqin Wang</t>
  </si>
  <si>
    <t>Robert Hewett</t>
  </si>
  <si>
    <t>Fusion Lifestyle</t>
  </si>
  <si>
    <t>Aron Patrick Playford</t>
  </si>
  <si>
    <t>Co-operative Group Food Ltd</t>
  </si>
  <si>
    <t>Samantha McGuire</t>
  </si>
  <si>
    <t>Chelmsford Star Co-op</t>
  </si>
  <si>
    <t>David Low</t>
  </si>
  <si>
    <t>Co operative Group  Food Ltd</t>
  </si>
  <si>
    <t>Melanie Pascoe</t>
  </si>
  <si>
    <t>Marilyn Bentley</t>
  </si>
  <si>
    <t>Colin Thomas Dixon</t>
  </si>
  <si>
    <t>Greene King Brewing &amp; Retailing Ltd</t>
  </si>
  <si>
    <t>Mrs Jasmine Patel</t>
  </si>
  <si>
    <t>Mrs Jasmin Patel</t>
  </si>
  <si>
    <t>Gillian Cliare Fautley</t>
  </si>
  <si>
    <t>GILLIAN FAUTLEY</t>
  </si>
  <si>
    <t>John Smith</t>
  </si>
  <si>
    <t>Jenifer Osborne</t>
  </si>
  <si>
    <t>Helen Vincent Cole</t>
  </si>
  <si>
    <t>Devakumaran Kanthiah</t>
  </si>
  <si>
    <t>Joe Sloan</t>
  </si>
  <si>
    <t>Eighty Eight Mens Hair</t>
  </si>
  <si>
    <t>Brian Lakey COZENS</t>
  </si>
  <si>
    <t>Brian Lakey COZENS and Jill Patricia COZENS</t>
  </si>
  <si>
    <t>John Christopher Harmon</t>
  </si>
  <si>
    <t>Mr John Christopher Harmon &amp; Mrs Janet Susan Harmon</t>
  </si>
  <si>
    <t>Michael Egan</t>
  </si>
  <si>
    <t>Grange Community Association</t>
  </si>
  <si>
    <t>Krutika Patel</t>
  </si>
  <si>
    <t>Kalpesh &amp; Krutika Patel</t>
  </si>
  <si>
    <t>Elaine Mary Pitts</t>
  </si>
  <si>
    <t>Great Wakering Rovers FC Social Club</t>
  </si>
  <si>
    <t>Kwok Hong CHEUNG</t>
  </si>
  <si>
    <t>Kwok Hong Cheung &amp; Chi Fai Chan</t>
  </si>
  <si>
    <t>Ruth Elizabeth LOCKHART</t>
  </si>
  <si>
    <t>Mr Thiruginanasampanthamoorthy  SELVANTHIRAMOORTHY</t>
  </si>
  <si>
    <t>Mr Thiruginanasampanthamoorthy &amp; Mrs Priyatharsini SELVANTHIRAMOORTHY</t>
  </si>
  <si>
    <t>Alpaben Pankajkumar Kathiriya</t>
  </si>
  <si>
    <t>Jason Iontton</t>
  </si>
  <si>
    <t>Mitchell &amp; Butlers Leisure Retail Limited</t>
  </si>
  <si>
    <t>Hockley Bowls Club</t>
  </si>
  <si>
    <t>Hockley Community Centre Association</t>
  </si>
  <si>
    <t>Meltem Kupeli</t>
  </si>
  <si>
    <t>Sharon Lesley Longshaw</t>
  </si>
  <si>
    <t xml:space="preserve">Rochford District Council </t>
  </si>
  <si>
    <t>Peter Gilbert</t>
  </si>
  <si>
    <t>T J Morris Ltd t/a Home Bargains</t>
  </si>
  <si>
    <t>Nickola Hood</t>
  </si>
  <si>
    <t>Hullbridge Sports &amp; Social Club</t>
  </si>
  <si>
    <t>Kelly Lampard</t>
  </si>
  <si>
    <t>Hullbridge Community Association Social Club</t>
  </si>
  <si>
    <t>John Charles Buckfield</t>
  </si>
  <si>
    <t>John Charles &amp; Tony John Buckfield</t>
  </si>
  <si>
    <t>Iceland Foods Ltd</t>
  </si>
  <si>
    <t>JIGNESHKUMAR PATEL</t>
  </si>
  <si>
    <t>Jasitha Magendran</t>
  </si>
  <si>
    <t>Kumarasamy Sivabalan</t>
  </si>
  <si>
    <t>Paul Birrell</t>
  </si>
  <si>
    <t>Kings Fish Restaurant Limited</t>
  </si>
  <si>
    <t>Erion Shella</t>
  </si>
  <si>
    <t>La Romantica Ltd</t>
  </si>
  <si>
    <t>ERDIL HAKAN</t>
  </si>
  <si>
    <t>Kanapathippiuai Ganeshamoorthy</t>
  </si>
  <si>
    <t>Mrs Vijayaluxmy Kugathas</t>
  </si>
  <si>
    <t>Eva UK Ltd</t>
  </si>
  <si>
    <t>Mark Alastair Colquhoun</t>
  </si>
  <si>
    <t>Makro Self Service Wholesalers</t>
  </si>
  <si>
    <t>Mohammed Abid Hussain</t>
  </si>
  <si>
    <t>Mark Worship</t>
  </si>
  <si>
    <t>Marco’s Bar Ltd</t>
  </si>
  <si>
    <t>Hayley Wisbey</t>
  </si>
  <si>
    <t>Oliver David Barke</t>
  </si>
  <si>
    <t>Marks and Spencer</t>
  </si>
  <si>
    <t>Lisa Anderson</t>
  </si>
  <si>
    <t>Punch Partnerships (PTL) Limited</t>
  </si>
  <si>
    <t>Michael Blake</t>
  </si>
  <si>
    <t>Danny Smith</t>
  </si>
  <si>
    <t>Matthew Guiness Pearce</t>
  </si>
  <si>
    <t>Ronald</t>
  </si>
  <si>
    <t>Martin James Downes</t>
  </si>
  <si>
    <t>Anwar Hussain</t>
  </si>
  <si>
    <t>Ashik Mohammed &amp; Anwar Hussain</t>
  </si>
  <si>
    <t>Mark Walters</t>
  </si>
  <si>
    <t>Monkey Bizzness</t>
  </si>
  <si>
    <t>Mr Faisal Choudhury</t>
  </si>
  <si>
    <t>Monsoon UK Ltd</t>
  </si>
  <si>
    <t>Necati Ilhan</t>
  </si>
  <si>
    <t>Kailasapillai Sivathasan</t>
  </si>
  <si>
    <t>Jay Retail Ltd</t>
  </si>
  <si>
    <t>Anthony Fairhead</t>
  </si>
  <si>
    <t>Nixan Wines Ltd</t>
  </si>
  <si>
    <t>Mr Martyn Odell</t>
  </si>
  <si>
    <t>Stefan Blazhev</t>
  </si>
  <si>
    <t>Old Parish Rooms Ltd</t>
  </si>
  <si>
    <t>Paul Benton</t>
  </si>
  <si>
    <t>One Stop Stores Ltd</t>
  </si>
  <si>
    <t>Simon Matthews</t>
  </si>
  <si>
    <t>DSGB Enterprises Ltd</t>
  </si>
  <si>
    <t>Hekuran Spaho</t>
  </si>
  <si>
    <t>Gambero D'Oro Ltd</t>
  </si>
  <si>
    <t>Sheril Jane Morris</t>
  </si>
  <si>
    <t>Greene King Brewing &amp; Retailing Limited</t>
  </si>
  <si>
    <t>Kevin Horne</t>
  </si>
  <si>
    <t>Teland Ltd</t>
  </si>
  <si>
    <t>Kamila Lescisinova</t>
  </si>
  <si>
    <t>Lois Amanda Parker</t>
  </si>
  <si>
    <t>Mark Kenneth Oliver</t>
  </si>
  <si>
    <t>Sian Payne</t>
  </si>
  <si>
    <t>GLENN PAYNE &amp; SIAN PAYNE</t>
  </si>
  <si>
    <t>Rayleigh Bowls Club</t>
  </si>
  <si>
    <t>Aureus Golf Limited</t>
  </si>
  <si>
    <t>Yilmaz Altun</t>
  </si>
  <si>
    <t>Altun Belgin</t>
  </si>
  <si>
    <t>John David Smth</t>
  </si>
  <si>
    <t>John David Smith</t>
  </si>
  <si>
    <t>Deborah Jane Smerdon</t>
  </si>
  <si>
    <t>Mitchells and Butlers Leisure Retail Ltd</t>
  </si>
  <si>
    <t>Shelim Uddin</t>
  </si>
  <si>
    <t>Spice Dream Limited</t>
  </si>
  <si>
    <t>Leo Molossi</t>
  </si>
  <si>
    <t>Molossi Leisure Ltd</t>
  </si>
  <si>
    <t>Mahmon Rashid</t>
  </si>
  <si>
    <t>Mr Bahar Uddin</t>
  </si>
  <si>
    <t>Mr Ponniah Bekeerathan</t>
  </si>
  <si>
    <t>Rising Sun Shine Ltd</t>
  </si>
  <si>
    <t>Antony Granger</t>
  </si>
  <si>
    <t>Garrett Hosptiality Ltd</t>
  </si>
  <si>
    <t>Wayne Mahan</t>
  </si>
  <si>
    <t>Rochford Hundred Golf Club Ltd</t>
  </si>
  <si>
    <t>Mr Ramkumar Rajemarks Sarwesvaran</t>
  </si>
  <si>
    <t>Mr Vihayabavan Arumugam</t>
  </si>
  <si>
    <t>Tracey Nelson</t>
  </si>
  <si>
    <t>Rochford Tennis Club Limited</t>
  </si>
  <si>
    <t>David Robert Plummer</t>
  </si>
  <si>
    <t>Rochford Town Sports &amp; Social ClubRochford Town Sports &amp; Social Club</t>
  </si>
  <si>
    <t>Keri Dignam</t>
  </si>
  <si>
    <t>WETHERSPOON PLC</t>
  </si>
  <si>
    <t>Rollacity</t>
  </si>
  <si>
    <t>Victoria Burton</t>
  </si>
  <si>
    <t>Andrea Gorman</t>
  </si>
  <si>
    <t>Camilla Baker</t>
  </si>
  <si>
    <t>Chulani Satis Perera</t>
  </si>
  <si>
    <t>Lee Carter</t>
  </si>
  <si>
    <t>David Richard Carter</t>
  </si>
  <si>
    <t>Mohammed Jubair Hussain</t>
  </si>
  <si>
    <t>Ruksana Hussain</t>
  </si>
  <si>
    <t>Sainsburys</t>
  </si>
  <si>
    <t>Sainsbury Supermarkets Ltd</t>
  </si>
  <si>
    <t>John Paul Stanton</t>
  </si>
  <si>
    <t>Paul Bennett</t>
  </si>
  <si>
    <t>Sainsbury's Supermarket Ltd</t>
  </si>
  <si>
    <t>MILES BURRAGE</t>
  </si>
  <si>
    <t>Rose and Crown ‘Rochford’ Limited</t>
  </si>
  <si>
    <t>Abdul Hamid</t>
  </si>
  <si>
    <t>Miuhammad Abdul Kadir</t>
  </si>
  <si>
    <t>Glumti Ltd</t>
  </si>
  <si>
    <t>Fatima Rodrigues</t>
  </si>
  <si>
    <t>Andreas Stavrinides</t>
  </si>
  <si>
    <t>Travelforce Ltd</t>
  </si>
  <si>
    <t>Mark Hale</t>
  </si>
  <si>
    <t>Robert Arthur Potter</t>
  </si>
  <si>
    <t>Southend Masonic Centre Ltd</t>
  </si>
  <si>
    <t>Fergus Claydon</t>
  </si>
  <si>
    <t>Mitchells ·&amp; Butler</t>
  </si>
  <si>
    <t>Kiritbhai Patel</t>
  </si>
  <si>
    <t>Russell Best</t>
  </si>
  <si>
    <t>Carl Watson</t>
  </si>
  <si>
    <t>SIVAKUMAR KARUPPIYA</t>
  </si>
  <si>
    <t>Memet Ali Kior</t>
  </si>
  <si>
    <t>Oliver Tabor</t>
  </si>
  <si>
    <t>Tabor Farm Ltd</t>
  </si>
  <si>
    <t>Mohammed Ashik</t>
  </si>
  <si>
    <t>Mrs Mary McNaught</t>
  </si>
  <si>
    <t>Tesco Stores Ltd</t>
  </si>
  <si>
    <t xml:space="preserve">Adam Hall </t>
  </si>
  <si>
    <t xml:space="preserve">The Altgrain Co Ltd </t>
  </si>
  <si>
    <t>Gillian Esme KEDDIE</t>
  </si>
  <si>
    <t xml:space="preserve">Wayne Spear </t>
  </si>
  <si>
    <t xml:space="preserve">Fine Build Homes Ltd </t>
  </si>
  <si>
    <t>Dean Kermack</t>
  </si>
  <si>
    <t>Kurtis Simon Back</t>
  </si>
  <si>
    <t>Toomey (Southend) Ltd</t>
  </si>
  <si>
    <t>Adam Graham Crane</t>
  </si>
  <si>
    <t>Greene King Retailing Ltd</t>
  </si>
  <si>
    <t>Emre Kars</t>
  </si>
  <si>
    <t>Kirk Andrew</t>
  </si>
  <si>
    <t>Dhiru Patel Patel</t>
  </si>
  <si>
    <t>Dhiru Patel Patel and Pallvika Patel</t>
  </si>
  <si>
    <t>Stuart Mackaness</t>
  </si>
  <si>
    <t xml:space="preserve">Sianne Atkinson </t>
  </si>
  <si>
    <t>Westcliff Rugby Football Club Ltd</t>
  </si>
  <si>
    <t>Rachel Pearce</t>
  </si>
  <si>
    <t>Rachel and Stephen Pearce</t>
  </si>
  <si>
    <t>Neil Smith</t>
  </si>
  <si>
    <t>White Hart Inn Hockley Ltd</t>
  </si>
  <si>
    <t>Relentless Ltd</t>
  </si>
  <si>
    <t>Andrea Carol Peace</t>
  </si>
  <si>
    <t>marston's PLC</t>
  </si>
  <si>
    <t>FISH 4 U</t>
  </si>
  <si>
    <t>HAZEL MEZE GRILL</t>
  </si>
  <si>
    <t>TWO GREEN BOTTLES</t>
  </si>
  <si>
    <t>RYAN HOUSE</t>
  </si>
  <si>
    <t>THE LAUGHING PEAR</t>
  </si>
  <si>
    <t>VINTAGE OFF LICENCE</t>
  </si>
  <si>
    <t>RAYLEIGH SF CONNECT (BP OIL)</t>
  </si>
  <si>
    <t xml:space="preserve">SCOTTS KITCHEN </t>
  </si>
  <si>
    <t>DOMINO'S PIZZA</t>
  </si>
  <si>
    <t>20/00512/LAPRE</t>
  </si>
  <si>
    <t>20/00513/LAPRE</t>
  </si>
  <si>
    <t>21/00515/LAPRE</t>
  </si>
  <si>
    <t>21/00519/LAPRE</t>
  </si>
  <si>
    <t>21/00517/LAPRE</t>
  </si>
  <si>
    <t>21/00518/LAPRE</t>
  </si>
  <si>
    <t>21/00520/LAPRE</t>
  </si>
  <si>
    <t>10 NORTH STREET</t>
  </si>
  <si>
    <t>28 High Street</t>
  </si>
  <si>
    <t>16 GOLDEN CROSS PARADE</t>
  </si>
  <si>
    <t>18-19 Aviation Way</t>
  </si>
  <si>
    <t>LOWER BARN FARM, LONDON RD</t>
  </si>
  <si>
    <t>105 LONDON ROAD</t>
  </si>
  <si>
    <t>41 EASTWOOD ROAD</t>
  </si>
  <si>
    <t>Gary Stewart</t>
  </si>
  <si>
    <t>Claire Kinna</t>
  </si>
  <si>
    <t>David Warren</t>
  </si>
  <si>
    <t>Rontec Watford Limited</t>
  </si>
  <si>
    <t>Tracey Benson</t>
  </si>
  <si>
    <t>Kellie Brown</t>
  </si>
  <si>
    <t>Amelia Coppins</t>
  </si>
  <si>
    <t>Paul Robert Williams</t>
  </si>
  <si>
    <t>Paul Robert WIlliams</t>
  </si>
  <si>
    <t>Star Pubs &amp; Bars Ltd</t>
  </si>
  <si>
    <t>Karen Harris</t>
  </si>
  <si>
    <t>Sarah Hammond</t>
  </si>
  <si>
    <t>Wellington Pub Company</t>
  </si>
  <si>
    <t>Lesley Pettifer</t>
  </si>
  <si>
    <t>Sarah Wilton</t>
  </si>
  <si>
    <t>Pritesh Kumar Patel</t>
  </si>
  <si>
    <t>Abiodun Fakoya</t>
  </si>
  <si>
    <t>Martin McColl Limited</t>
  </si>
  <si>
    <t>Pizza Express Limited</t>
  </si>
  <si>
    <t>Steven McGugan</t>
  </si>
  <si>
    <t>Prezzo Trading Ltd</t>
  </si>
  <si>
    <t>Sean Munro</t>
  </si>
  <si>
    <t>Dee Meech</t>
  </si>
  <si>
    <t>Neil Ryan</t>
  </si>
  <si>
    <t>Joshua Birch</t>
  </si>
  <si>
    <t>Giles Mimms</t>
  </si>
  <si>
    <t>Scott Bird</t>
  </si>
  <si>
    <t>Suthakaran Kuppusamy</t>
  </si>
  <si>
    <t>Lesler Santanasamy</t>
  </si>
  <si>
    <t>Katie Deane</t>
  </si>
  <si>
    <t>Steven Pegg</t>
  </si>
  <si>
    <t>County Ales Ltd</t>
  </si>
  <si>
    <t>Sezer Tozlukaya</t>
  </si>
  <si>
    <t>Pending</t>
  </si>
  <si>
    <t>SS5 5DA</t>
  </si>
  <si>
    <t>MORLEY TEA ROOMS</t>
  </si>
  <si>
    <t>15/00556/LAPRE</t>
  </si>
  <si>
    <t>SOUTHEND ROAD</t>
  </si>
  <si>
    <t>WEST STREET CAFE</t>
  </si>
  <si>
    <t>21/00522/LAPRE</t>
  </si>
  <si>
    <t>69 WEST STREET</t>
  </si>
  <si>
    <t>THE LAKES STAMBRIDGE FISHERIES</t>
  </si>
  <si>
    <t>21/00521/LAPRE</t>
  </si>
  <si>
    <t xml:space="preserve">PUBLIC SPACE	</t>
  </si>
  <si>
    <t>FREIGHT HOUSE</t>
  </si>
  <si>
    <t>05/00675/LAPRE</t>
  </si>
  <si>
    <t>Suspended</t>
  </si>
  <si>
    <t>BASEJUMP</t>
  </si>
  <si>
    <t>17/00766/LAPRE</t>
  </si>
  <si>
    <t>26a BROOK ROAD</t>
  </si>
  <si>
    <t>SS6 7XL</t>
  </si>
  <si>
    <t>ROCHFORD BOWLS CLUB</t>
  </si>
  <si>
    <t>05/00448/LACLU</t>
  </si>
  <si>
    <t>RECREATION GROUND</t>
  </si>
  <si>
    <t>SS4 1JS</t>
  </si>
  <si>
    <t>BOUNCE VILLAGE</t>
  </si>
  <si>
    <t>16/00674/LAPRE</t>
  </si>
  <si>
    <t>12a Purdeys Way</t>
  </si>
  <si>
    <t>BRANDY HOLE YACHT CLUB</t>
  </si>
  <si>
    <t>05/00174/LAPRE</t>
  </si>
  <si>
    <t>KINGSMANS FARM ROAD</t>
  </si>
  <si>
    <t>SS5 6QB</t>
  </si>
  <si>
    <t>1HOUR XMAS DAY</t>
  </si>
  <si>
    <t>HOCKLEY FOOD &amp; OFF LICENCE</t>
  </si>
  <si>
    <t>05/00144/LAPRE</t>
  </si>
  <si>
    <t>6 ALDERMANS HILL</t>
  </si>
  <si>
    <t>SS5 4RW</t>
  </si>
  <si>
    <t>WAREHOUSE CENTRE (MEGA CENTRE)</t>
  </si>
  <si>
    <t>10/00737/LAPRE</t>
  </si>
  <si>
    <t>UNIT 7 BROOK ROAD</t>
  </si>
  <si>
    <t>BROOK ROAD INDUSTRIAL ESTATE</t>
  </si>
  <si>
    <t>PEAFS FARM SHOP,LUBBARDS FARM</t>
  </si>
  <si>
    <t>10/00402/LAPRE</t>
  </si>
  <si>
    <t>SS6 9QG</t>
  </si>
  <si>
    <t>PREMIER LOCAL EXPRESS</t>
  </si>
  <si>
    <t>05/00323/LAPRE</t>
  </si>
  <si>
    <t>86 THE CHASE</t>
  </si>
  <si>
    <t>FRESH HEADS BARBERS</t>
  </si>
  <si>
    <t>21/00523/LAPRE</t>
  </si>
  <si>
    <t>116 HIGH STREET</t>
  </si>
  <si>
    <t xml:space="preserve">HAIR	</t>
  </si>
  <si>
    <t>TBC</t>
  </si>
  <si>
    <t>Last Updated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</si>
</sst>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20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8"/>
      <color rgb="FFFF0000"/>
      <name val="Arial"/>
      <family val="2"/>
    </font>
    <font>
      <sz val="8"/>
      <color theme="0" tint="-0.249977111117893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2">
    <xf numFmtId="0" fontId="0" fillId="0" borderId="0" xfId="0"/>
    <xf numFmtId="0" fontId="19" fillId="0" borderId="0" xfId="0" applyFont="1"/>
    <xf numFmtId="0" fontId="0" fillId="33" borderId="0" xfId="0" applyFill="1"/>
    <xf numFmtId="0" fontId="18" fillId="33" borderId="0" xfId="0" applyFont="1" applyFill="1"/>
    <xf numFmtId="0" fontId="0" fillId="33" borderId="16" xfId="0" applyFill="1" applyBorder="1"/>
    <xf numFmtId="0" fontId="0" fillId="33" borderId="18" xfId="0" applyFill="1" applyBorder="1"/>
    <xf numFmtId="0" fontId="0" fillId="33" borderId="19" xfId="0" applyFill="1" applyBorder="1"/>
    <xf numFmtId="14" fontId="17" fillId="33" borderId="0" xfId="0" applyNumberFormat="1" applyFont="1" applyFill="1"/>
    <xf numFmtId="14" fontId="0" fillId="0" borderId="0" xfId="0" applyNumberFormat="1"/>
    <xf numFmtId="0" fontId="2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21" fillId="34" borderId="11" xfId="0" applyFont="1" applyFill="1" applyBorder="1" applyAlignment="1" applyProtection="1">
      <alignment horizontal="center"/>
      <protection locked="0"/>
    </xf>
    <xf numFmtId="0" fontId="21" fillId="34" borderId="12" xfId="0" applyFont="1" applyFill="1" applyBorder="1" applyAlignment="1" applyProtection="1">
      <alignment horizontal="center"/>
      <protection locked="0"/>
    </xf>
    <xf numFmtId="0" fontId="22" fillId="35" borderId="0" xfId="0" applyFont="1" applyFill="1" applyAlignment="1">
      <alignment horizontal="center"/>
    </xf>
    <xf numFmtId="0" fontId="18" fillId="33" borderId="0" xfId="0" applyFont="1" applyFill="1" applyAlignment="1">
      <alignment horizontal="center"/>
    </xf>
    <xf numFmtId="0" fontId="21" fillId="36" borderId="0" xfId="0" applyFont="1" applyFill="1" applyAlignment="1">
      <alignment horizontal="center"/>
    </xf>
    <xf numFmtId="0" fontId="18" fillId="34" borderId="0" xfId="0" applyFont="1" applyFill="1" applyBorder="1" applyAlignment="1">
      <alignment horizontal="center"/>
    </xf>
    <xf numFmtId="0" fontId="18" fillId="34" borderId="21" xfId="0" applyFont="1" applyFill="1" applyBorder="1" applyAlignment="1">
      <alignment horizontal="center"/>
    </xf>
    <xf numFmtId="0" fontId="18" fillId="36" borderId="0" xfId="0" applyFont="1" applyFill="1" applyAlignment="1">
      <alignment horizontal="center"/>
    </xf>
    <xf numFmtId="0" fontId="18" fillId="36" borderId="0" xfId="0" applyFont="1" applyFill="1" applyAlignment="1">
      <alignment horizontal="center" wrapText="1"/>
    </xf>
    <xf numFmtId="14" fontId="18" fillId="36" borderId="0" xfId="0" applyNumberFormat="1" applyFont="1" applyFill="1" applyAlignment="1">
      <alignment horizontal="center"/>
    </xf>
    <xf numFmtId="0" fontId="21" fillId="36" borderId="10" xfId="0" applyFont="1" applyFill="1" applyBorder="1" applyAlignment="1">
      <alignment horizontal="center"/>
    </xf>
    <xf numFmtId="0" fontId="23" fillId="35" borderId="13" xfId="0" applyFont="1" applyFill="1" applyBorder="1" applyAlignment="1">
      <alignment horizontal="center"/>
    </xf>
    <xf numFmtId="0" fontId="23" fillId="35" borderId="14" xfId="0" applyFont="1" applyFill="1" applyBorder="1" applyAlignment="1">
      <alignment horizontal="center"/>
    </xf>
    <xf numFmtId="0" fontId="23" fillId="35" borderId="15" xfId="0" applyFont="1" applyFill="1" applyBorder="1" applyAlignment="1">
      <alignment horizontal="center"/>
    </xf>
    <xf numFmtId="0" fontId="23" fillId="33" borderId="16" xfId="0" applyFont="1" applyFill="1" applyBorder="1" applyAlignment="1">
      <alignment horizontal="center"/>
    </xf>
    <xf numFmtId="0" fontId="23" fillId="33" borderId="0" xfId="0" applyFont="1" applyFill="1" applyBorder="1" applyAlignment="1">
      <alignment horizontal="center"/>
    </xf>
    <xf numFmtId="0" fontId="23" fillId="33" borderId="17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24" fillId="33" borderId="0" xfId="0" applyFont="1" applyFill="1" applyBorder="1" applyAlignment="1">
      <alignment horizontal="center"/>
    </xf>
    <xf numFmtId="0" fontId="25" fillId="33" borderId="0" xfId="0" applyFont="1" applyFill="1" applyBorder="1" applyAlignment="1">
      <alignment horizontal="center"/>
    </xf>
    <xf numFmtId="14" fontId="18" fillId="33" borderId="10" xfId="0" applyNumberFormat="1" applyFont="1" applyFill="1" applyBorder="1" applyAlignment="1">
      <alignment horizontal="center"/>
    </xf>
    <xf numFmtId="0" fontId="0" fillId="0" borderId="0" xfId="0" applyFont="1"/>
    <xf numFmtId="0" fontId="14" fillId="33" borderId="0" xfId="0" applyFont="1" applyFill="1"/>
    <xf numFmtId="0" fontId="14" fillId="33" borderId="17" xfId="0" applyFont="1" applyFill="1" applyBorder="1"/>
    <xf numFmtId="0" fontId="26" fillId="0" borderId="0" xfId="0" applyFont="1"/>
    <xf numFmtId="0" fontId="14" fillId="33" borderId="20" xfId="0" applyFont="1" applyFill="1" applyBorder="1"/>
    <xf numFmtId="0" fontId="17" fillId="33" borderId="0" xfId="0" applyFont="1" applyFill="1"/>
    <xf numFmtId="0" fontId="27" fillId="33" borderId="0" xfId="0" applyFont="1" applyFill="1"/>
    <xf numFmtId="14" fontId="27" fillId="33" borderId="0" xfId="0" applyNumberFormat="1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251460</xdr:colOff>
      <xdr:row>0</xdr:row>
      <xdr:rowOff>167640</xdr:rowOff>
    </xdr:from>
    <xdr:to>
      <xdr:col>10</xdr:col>
      <xdr:colOff>558338</xdr:colOff>
      <xdr:row>6</xdr:row>
      <xdr:rowOff>151015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0A34BB7-B49C-43FF-B004-F9B999D18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8060" y="167640"/>
          <a:ext cx="2859578" cy="108065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teveng\Desktop\11%202021%20-%20Premises%20Licences.csv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teveng\Desktop\11%202021%20-%20PEOPLE%20EXPORT.csv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 2021 - Premises Licences"/>
    </sheetNames>
    <sheetDataSet>
      <sheetData sheetId="0">
        <row r="1">
          <cell r="B1" t="str">
            <v>Licence_No</v>
          </cell>
          <cell r="C1" t="str">
            <v>Prem_Name</v>
          </cell>
          <cell r="D1" t="str">
            <v>Prem_Street</v>
          </cell>
          <cell r="E1" t="str">
            <v>Prem_District</v>
          </cell>
          <cell r="F1" t="str">
            <v>Prem_Town</v>
          </cell>
          <cell r="G1" t="str">
            <v>Prem_County</v>
          </cell>
          <cell r="H1" t="str">
            <v>Prem_Postcode</v>
          </cell>
          <cell r="I1" t="str">
            <v>Prem_Type</v>
          </cell>
          <cell r="J1" t="str">
            <v>Band</v>
          </cell>
          <cell r="K1" t="str">
            <v>Rateable_Value</v>
          </cell>
          <cell r="L1" t="str">
            <v>Grand_NYE</v>
          </cell>
          <cell r="M1" t="str">
            <v>Bank_Hol_Ext</v>
          </cell>
          <cell r="N1" t="str">
            <v>Hour_24</v>
          </cell>
          <cell r="O1" t="str">
            <v>Off_Sales_Only</v>
          </cell>
          <cell r="P1" t="str">
            <v>On_Sales_Only</v>
          </cell>
          <cell r="Q1" t="str">
            <v>Both_Sales</v>
          </cell>
          <cell r="R1" t="str">
            <v>No_Alcohol</v>
          </cell>
          <cell r="S1" t="str">
            <v>Late_Night</v>
          </cell>
          <cell r="T1" t="str">
            <v>Reg_Ent</v>
          </cell>
          <cell r="U1" t="str">
            <v>Plays</v>
          </cell>
          <cell r="V1" t="str">
            <v>Films</v>
          </cell>
          <cell r="W1" t="str">
            <v>Indoor_Sport</v>
          </cell>
          <cell r="X1" t="str">
            <v>Boxing</v>
          </cell>
          <cell r="Y1" t="str">
            <v>Live_Music</v>
          </cell>
          <cell r="Z1" t="str">
            <v>Recorded_Music</v>
          </cell>
          <cell r="AA1" t="str">
            <v>Dancing</v>
          </cell>
          <cell r="AB1" t="str">
            <v>Similar</v>
          </cell>
          <cell r="AC1" t="str">
            <v>URN</v>
          </cell>
          <cell r="AD1" t="str">
            <v>Licence_Issued</v>
          </cell>
          <cell r="AE1" t="str">
            <v>Annual_Fee_Due</v>
          </cell>
          <cell r="AF1" t="str">
            <v>Plan</v>
          </cell>
          <cell r="AG1" t="str">
            <v>Premises_Licence</v>
          </cell>
          <cell r="AH1" t="str">
            <v>Licence_Status</v>
          </cell>
          <cell r="AI1" t="str">
            <v>Licence_Type</v>
          </cell>
          <cell r="AJ1" t="str">
            <v>App_Details</v>
          </cell>
          <cell r="AK1" t="str">
            <v>App_Type</v>
          </cell>
          <cell r="AL1" t="str">
            <v>App_Business_Name</v>
          </cell>
          <cell r="AM1" t="str">
            <v>App_Add1</v>
          </cell>
          <cell r="AN1" t="str">
            <v>App_Town</v>
          </cell>
          <cell r="AO1" t="str">
            <v>App_County</v>
          </cell>
          <cell r="AP1" t="str">
            <v>App_Postcode</v>
          </cell>
          <cell r="AQ1" t="str">
            <v>Fee</v>
          </cell>
          <cell r="AR1" t="str">
            <v>Within_CIA</v>
          </cell>
          <cell r="AS1" t="str">
            <v>Ward</v>
          </cell>
        </row>
        <row r="2">
          <cell r="B2" t="str">
            <v>21/00518/LAPRE</v>
          </cell>
          <cell r="C2" t="str">
            <v xml:space="preserve">SCOTTS KITCHEN </v>
          </cell>
          <cell r="D2" t="str">
            <v>SUTTON ROAD</v>
          </cell>
          <cell r="F2" t="str">
            <v>ROCHFORD</v>
          </cell>
          <cell r="G2" t="str">
            <v>ESSEX</v>
          </cell>
          <cell r="H2" t="str">
            <v>SS4 1LQ</v>
          </cell>
          <cell r="I2" t="str">
            <v xml:space="preserve">RESTAURANT	</v>
          </cell>
          <cell r="J2" t="str">
            <v>B</v>
          </cell>
          <cell r="K2">
            <v>29750</v>
          </cell>
          <cell r="N2" t="str">
            <v>N</v>
          </cell>
          <cell r="O2" t="str">
            <v>N</v>
          </cell>
          <cell r="P2" t="str">
            <v>Y</v>
          </cell>
          <cell r="Q2" t="str">
            <v>N</v>
          </cell>
          <cell r="R2" t="str">
            <v>Y</v>
          </cell>
          <cell r="S2" t="str">
            <v>N</v>
          </cell>
          <cell r="T2" t="str">
            <v>N</v>
          </cell>
          <cell r="U2" t="str">
            <v>N</v>
          </cell>
          <cell r="V2" t="str">
            <v>N</v>
          </cell>
          <cell r="W2" t="str">
            <v>N</v>
          </cell>
          <cell r="X2" t="str">
            <v>N</v>
          </cell>
          <cell r="Y2" t="str">
            <v>N</v>
          </cell>
          <cell r="Z2" t="str">
            <v>Y</v>
          </cell>
          <cell r="AA2" t="str">
            <v>N</v>
          </cell>
          <cell r="AB2" t="str">
            <v>N</v>
          </cell>
          <cell r="AD2">
            <v>44364</v>
          </cell>
          <cell r="AE2">
            <v>44729</v>
          </cell>
          <cell r="AH2" t="str">
            <v>Active</v>
          </cell>
          <cell r="AI2" t="str">
            <v>PREMISES LICENCE</v>
          </cell>
          <cell r="AJ2" t="str">
            <v>Scott Bird</v>
          </cell>
          <cell r="AL2" t="str">
            <v>Frieze Hall Farm</v>
          </cell>
          <cell r="AM2" t="str">
            <v>Coxtie Green Road</v>
          </cell>
          <cell r="AN2" t="str">
            <v>Brentwood</v>
          </cell>
          <cell r="AO2" t="str">
            <v>Essex</v>
          </cell>
          <cell r="AP2" t="str">
            <v>CM14 5RE</v>
          </cell>
          <cell r="AQ2">
            <v>190</v>
          </cell>
          <cell r="AR2" t="str">
            <v>N</v>
          </cell>
        </row>
        <row r="3">
          <cell r="B3" t="str">
            <v>21/00520/LAPRE</v>
          </cell>
          <cell r="C3" t="str">
            <v>DOMINO'S PIZZA</v>
          </cell>
          <cell r="D3" t="str">
            <v>41 EASTWOOD ROAD</v>
          </cell>
          <cell r="E3" t="str">
            <v>RAYLEIGH</v>
          </cell>
          <cell r="G3" t="str">
            <v>ESSEX</v>
          </cell>
          <cell r="H3" t="str">
            <v>SS6 7JE</v>
          </cell>
          <cell r="I3" t="str">
            <v xml:space="preserve">TAKE AWAY	</v>
          </cell>
          <cell r="J3" t="str">
            <v>B</v>
          </cell>
          <cell r="K3">
            <v>14000</v>
          </cell>
          <cell r="L3" t="str">
            <v>N</v>
          </cell>
          <cell r="N3" t="str">
            <v>N</v>
          </cell>
          <cell r="O3" t="str">
            <v>Y</v>
          </cell>
          <cell r="P3" t="str">
            <v>N</v>
          </cell>
          <cell r="Q3" t="str">
            <v>N</v>
          </cell>
          <cell r="R3" t="str">
            <v>N</v>
          </cell>
          <cell r="S3" t="str">
            <v>N</v>
          </cell>
          <cell r="T3" t="str">
            <v>N</v>
          </cell>
          <cell r="U3" t="str">
            <v>N</v>
          </cell>
          <cell r="V3" t="str">
            <v>N</v>
          </cell>
          <cell r="W3" t="str">
            <v>N</v>
          </cell>
          <cell r="X3" t="str">
            <v>N</v>
          </cell>
          <cell r="Y3" t="str">
            <v>N</v>
          </cell>
          <cell r="Z3" t="str">
            <v>N</v>
          </cell>
          <cell r="AA3" t="str">
            <v>N</v>
          </cell>
          <cell r="AB3" t="str">
            <v>N</v>
          </cell>
          <cell r="AD3">
            <v>44396</v>
          </cell>
          <cell r="AE3">
            <v>44761</v>
          </cell>
          <cell r="AH3" t="str">
            <v>Active</v>
          </cell>
          <cell r="AI3" t="str">
            <v>PREMISES LICENCE</v>
          </cell>
          <cell r="AJ3" t="str">
            <v>Angie Gardner</v>
          </cell>
          <cell r="AK3" t="str">
            <v>Licensing Consultatnt</v>
          </cell>
          <cell r="AL3" t="str">
            <v>Poppleston Allen</v>
          </cell>
          <cell r="AM3" t="str">
            <v>37 Stoney Street</v>
          </cell>
          <cell r="AN3" t="str">
            <v>The Lace Market</v>
          </cell>
          <cell r="AO3" t="str">
            <v>Nottingham</v>
          </cell>
          <cell r="AP3" t="str">
            <v>NG1 1LS</v>
          </cell>
          <cell r="AQ3">
            <v>180</v>
          </cell>
          <cell r="AR3" t="str">
            <v>N</v>
          </cell>
        </row>
        <row r="4">
          <cell r="B4" t="str">
            <v>05/00243/LAPRE</v>
          </cell>
          <cell r="C4" t="str">
            <v>ANCHOR INN</v>
          </cell>
          <cell r="D4" t="str">
            <v>HIGH STREET</v>
          </cell>
          <cell r="E4" t="str">
            <v>CANEWDON</v>
          </cell>
          <cell r="F4" t="str">
            <v>ROCHFORD</v>
          </cell>
          <cell r="G4" t="str">
            <v>ESSEX</v>
          </cell>
          <cell r="H4" t="str">
            <v>SS4 3QA</v>
          </cell>
          <cell r="I4" t="str">
            <v xml:space="preserve">PUBLIC HOUSE	</v>
          </cell>
          <cell r="J4" t="str">
            <v>B</v>
          </cell>
          <cell r="K4">
            <v>11250</v>
          </cell>
          <cell r="L4" t="str">
            <v>Y</v>
          </cell>
          <cell r="M4" t="str">
            <v>1 HOUR</v>
          </cell>
          <cell r="N4" t="str">
            <v>N</v>
          </cell>
          <cell r="O4" t="str">
            <v>N</v>
          </cell>
          <cell r="P4" t="str">
            <v>N</v>
          </cell>
          <cell r="Q4" t="str">
            <v>Y</v>
          </cell>
          <cell r="R4" t="str">
            <v>N</v>
          </cell>
          <cell r="T4" t="str">
            <v>Y</v>
          </cell>
          <cell r="Y4" t="str">
            <v>Y</v>
          </cell>
          <cell r="Z4" t="str">
            <v>Y</v>
          </cell>
          <cell r="AA4" t="str">
            <v>N</v>
          </cell>
          <cell r="AB4" t="str">
            <v>N</v>
          </cell>
          <cell r="AC4" t="str">
            <v>IHCZG4NCN8000</v>
          </cell>
          <cell r="AD4">
            <v>38503</v>
          </cell>
          <cell r="AE4">
            <v>44773</v>
          </cell>
          <cell r="AF4">
            <v>1</v>
          </cell>
          <cell r="AG4">
            <v>2</v>
          </cell>
          <cell r="AH4" t="str">
            <v>Active</v>
          </cell>
          <cell r="AI4" t="str">
            <v>PREMISES LICENCE</v>
          </cell>
          <cell r="AJ4" t="str">
            <v>Jason Sobey</v>
          </cell>
          <cell r="AK4" t="str">
            <v>Licensing Consultants</v>
          </cell>
          <cell r="AL4" t="str">
            <v>TLT Solicitors</v>
          </cell>
          <cell r="AM4" t="str">
            <v xml:space="preserve">One Redcliff Street, </v>
          </cell>
          <cell r="AN4" t="str">
            <v>Bristol</v>
          </cell>
          <cell r="AP4" t="str">
            <v>BS1 6TP</v>
          </cell>
          <cell r="AQ4">
            <v>180</v>
          </cell>
          <cell r="AR4" t="str">
            <v>N</v>
          </cell>
          <cell r="AS4" t="str">
            <v>Hockley &amp; Ashingdon</v>
          </cell>
        </row>
        <row r="5">
          <cell r="B5" t="str">
            <v>05/00482/LAPRE</v>
          </cell>
          <cell r="C5" t="str">
            <v>THE WAECCER</v>
          </cell>
          <cell r="D5" t="str">
            <v>23 HIGH STREET</v>
          </cell>
          <cell r="F5" t="str">
            <v>GT. WAKERING</v>
          </cell>
          <cell r="G5" t="str">
            <v>ESSEX</v>
          </cell>
          <cell r="H5" t="str">
            <v>SS3 0EF</v>
          </cell>
          <cell r="I5" t="str">
            <v>PUBLIC HOUSE</v>
          </cell>
          <cell r="J5" t="str">
            <v>B</v>
          </cell>
          <cell r="K5">
            <v>15000</v>
          </cell>
          <cell r="L5" t="str">
            <v>Y</v>
          </cell>
          <cell r="M5" t="str">
            <v>1 HOUR</v>
          </cell>
          <cell r="N5" t="str">
            <v>N</v>
          </cell>
          <cell r="O5" t="str">
            <v>N</v>
          </cell>
          <cell r="P5" t="str">
            <v>N</v>
          </cell>
          <cell r="Q5" t="str">
            <v>Y</v>
          </cell>
          <cell r="R5" t="str">
            <v>N</v>
          </cell>
          <cell r="T5" t="str">
            <v>Y</v>
          </cell>
          <cell r="Y5" t="str">
            <v>Y</v>
          </cell>
          <cell r="Z5" t="str">
            <v>Y</v>
          </cell>
          <cell r="AA5" t="str">
            <v>N</v>
          </cell>
          <cell r="AB5" t="str">
            <v>N</v>
          </cell>
          <cell r="AC5" t="str">
            <v>IJVAKANCN8000</v>
          </cell>
          <cell r="AD5">
            <v>38552</v>
          </cell>
          <cell r="AE5">
            <v>44773</v>
          </cell>
          <cell r="AF5">
            <v>0</v>
          </cell>
          <cell r="AG5">
            <v>6</v>
          </cell>
          <cell r="AH5" t="str">
            <v>Active</v>
          </cell>
          <cell r="AI5" t="str">
            <v>PREMISES LICENCE</v>
          </cell>
          <cell r="AK5" t="str">
            <v>Corporate Business</v>
          </cell>
          <cell r="AL5" t="str">
            <v xml:space="preserve">Fine Build Homes Ltd </v>
          </cell>
          <cell r="AM5" t="str">
            <v xml:space="preserve">Abbotts Hall Farm Barlow Hall </v>
          </cell>
          <cell r="AN5" t="str">
            <v xml:space="preserve">Wakering </v>
          </cell>
          <cell r="AO5" t="str">
            <v>Essex</v>
          </cell>
          <cell r="AP5" t="str">
            <v>SS3 0QT</v>
          </cell>
          <cell r="AQ5">
            <v>180</v>
          </cell>
          <cell r="AR5" t="str">
            <v>N</v>
          </cell>
          <cell r="AS5" t="str">
            <v>Foulness &amp; The Wakerings</v>
          </cell>
        </row>
        <row r="6">
          <cell r="B6" t="str">
            <v>05/00449/LAPRE</v>
          </cell>
          <cell r="C6" t="str">
            <v>ANCHOR (Hullbridge)</v>
          </cell>
          <cell r="D6" t="str">
            <v>284 FERRY ROAD</v>
          </cell>
          <cell r="E6" t="str">
            <v>HULLBRIDGE</v>
          </cell>
          <cell r="F6" t="str">
            <v>HULLBRIDGE</v>
          </cell>
          <cell r="G6" t="str">
            <v>ESSEX</v>
          </cell>
          <cell r="H6" t="str">
            <v>SS5 6ND</v>
          </cell>
          <cell r="I6" t="str">
            <v xml:space="preserve">PUBLIC HOUSE	</v>
          </cell>
          <cell r="J6" t="str">
            <v>D</v>
          </cell>
          <cell r="K6">
            <v>96000</v>
          </cell>
          <cell r="L6" t="str">
            <v>Y</v>
          </cell>
          <cell r="M6" t="str">
            <v>1 HOUR</v>
          </cell>
          <cell r="N6" t="str">
            <v>N</v>
          </cell>
          <cell r="O6" t="str">
            <v>N</v>
          </cell>
          <cell r="P6" t="str">
            <v>N</v>
          </cell>
          <cell r="Q6" t="str">
            <v>Y</v>
          </cell>
          <cell r="R6" t="str">
            <v>N</v>
          </cell>
          <cell r="S6" t="str">
            <v>Y</v>
          </cell>
          <cell r="T6" t="str">
            <v>Y</v>
          </cell>
          <cell r="Y6" t="str">
            <v>Y</v>
          </cell>
          <cell r="Z6" t="str">
            <v>Y</v>
          </cell>
          <cell r="AA6" t="str">
            <v>N</v>
          </cell>
          <cell r="AB6" t="str">
            <v>N</v>
          </cell>
          <cell r="AC6" t="e">
            <v>#N/A</v>
          </cell>
          <cell r="AE6">
            <v>44773</v>
          </cell>
          <cell r="AF6">
            <v>0</v>
          </cell>
          <cell r="AG6">
            <v>2</v>
          </cell>
          <cell r="AH6" t="str">
            <v>Active</v>
          </cell>
          <cell r="AI6" t="str">
            <v>PREMISES LICENCE</v>
          </cell>
          <cell r="AK6" t="str">
            <v>Corporate Business</v>
          </cell>
          <cell r="AL6" t="str">
            <v>Oakman Group Ltd</v>
          </cell>
          <cell r="AM6" t="str">
            <v>9 Akeman Street</v>
          </cell>
          <cell r="AN6" t="str">
            <v>Tring</v>
          </cell>
          <cell r="AP6" t="str">
            <v>HP23 6AA</v>
          </cell>
          <cell r="AQ6">
            <v>320</v>
          </cell>
          <cell r="AR6" t="str">
            <v>N</v>
          </cell>
          <cell r="AS6" t="str">
            <v>Hullbridge</v>
          </cell>
        </row>
        <row r="7">
          <cell r="B7" t="str">
            <v>05/00353/LAPRE</v>
          </cell>
          <cell r="C7" t="str">
            <v>ANNE BOLEYN</v>
          </cell>
          <cell r="D7" t="str">
            <v>93 SOUTHEND ROAD</v>
          </cell>
          <cell r="F7" t="str">
            <v>ROCHFORD</v>
          </cell>
          <cell r="G7" t="str">
            <v>ESSEX</v>
          </cell>
          <cell r="H7" t="str">
            <v>SS4 1HU</v>
          </cell>
          <cell r="I7" t="str">
            <v xml:space="preserve">PUBLIC HOUSE	</v>
          </cell>
          <cell r="J7" t="str">
            <v>D</v>
          </cell>
          <cell r="K7">
            <v>108000</v>
          </cell>
          <cell r="L7" t="str">
            <v>Y</v>
          </cell>
          <cell r="M7" t="str">
            <v>1 HOUR</v>
          </cell>
          <cell r="N7" t="str">
            <v>N</v>
          </cell>
          <cell r="O7" t="str">
            <v>N</v>
          </cell>
          <cell r="P7" t="str">
            <v>N</v>
          </cell>
          <cell r="Q7" t="str">
            <v>Y</v>
          </cell>
          <cell r="R7" t="str">
            <v>N</v>
          </cell>
          <cell r="S7" t="str">
            <v>Y</v>
          </cell>
          <cell r="T7" t="str">
            <v>Y</v>
          </cell>
          <cell r="Y7" t="str">
            <v>Y</v>
          </cell>
          <cell r="Z7" t="str">
            <v>Y</v>
          </cell>
          <cell r="AA7" t="str">
            <v>N</v>
          </cell>
          <cell r="AB7" t="str">
            <v>N</v>
          </cell>
          <cell r="AC7" t="e">
            <v>#N/A</v>
          </cell>
          <cell r="AD7">
            <v>38586</v>
          </cell>
          <cell r="AE7">
            <v>44795</v>
          </cell>
          <cell r="AF7">
            <v>1</v>
          </cell>
          <cell r="AG7">
            <v>2</v>
          </cell>
          <cell r="AH7" t="str">
            <v>Active</v>
          </cell>
          <cell r="AI7" t="str">
            <v>PREMISES LICENCE</v>
          </cell>
          <cell r="AK7" t="str">
            <v>Corporate Business</v>
          </cell>
          <cell r="AL7" t="str">
            <v>Green King Destination Division &amp; Local Pubs</v>
          </cell>
          <cell r="AM7" t="str">
            <v>Westgate Brewery</v>
          </cell>
          <cell r="AN7" t="str">
            <v>Bury St Edmunds</v>
          </cell>
          <cell r="AO7" t="str">
            <v>Suffolk</v>
          </cell>
          <cell r="AP7" t="str">
            <v>IP33 1QT</v>
          </cell>
          <cell r="AQ7">
            <v>320</v>
          </cell>
          <cell r="AR7" t="str">
            <v>N</v>
          </cell>
          <cell r="AS7" t="str">
            <v>Rochford</v>
          </cell>
        </row>
        <row r="8">
          <cell r="B8" t="str">
            <v>05/00483/LAPRE</v>
          </cell>
          <cell r="C8" t="str">
            <v>ANTICA ROMA</v>
          </cell>
          <cell r="D8" t="str">
            <v>12 - 14 NORTH STREET</v>
          </cell>
          <cell r="F8" t="str">
            <v>ROCHFORD</v>
          </cell>
          <cell r="G8" t="str">
            <v>ESSEX</v>
          </cell>
          <cell r="H8" t="str">
            <v>SS4 1AB</v>
          </cell>
          <cell r="I8" t="str">
            <v xml:space="preserve">RESTAURANT	</v>
          </cell>
          <cell r="J8" t="str">
            <v>B</v>
          </cell>
          <cell r="K8">
            <v>21250</v>
          </cell>
          <cell r="L8" t="str">
            <v>Y</v>
          </cell>
          <cell r="M8" t="str">
            <v>1HR XMAS EVE &amp; BOX</v>
          </cell>
          <cell r="N8" t="str">
            <v>N</v>
          </cell>
          <cell r="O8" t="str">
            <v>N</v>
          </cell>
          <cell r="P8" t="str">
            <v>N</v>
          </cell>
          <cell r="Q8" t="str">
            <v>Y</v>
          </cell>
          <cell r="R8" t="str">
            <v>N</v>
          </cell>
          <cell r="S8" t="str">
            <v>Y</v>
          </cell>
          <cell r="T8" t="str">
            <v>Y</v>
          </cell>
          <cell r="Y8" t="str">
            <v>Y</v>
          </cell>
          <cell r="Z8" t="str">
            <v>Y</v>
          </cell>
          <cell r="AA8" t="str">
            <v>N</v>
          </cell>
          <cell r="AB8" t="str">
            <v>N</v>
          </cell>
          <cell r="AC8" t="str">
            <v>IJVCQANCN8000</v>
          </cell>
          <cell r="AD8">
            <v>38552</v>
          </cell>
          <cell r="AE8">
            <v>44793</v>
          </cell>
          <cell r="AF8">
            <v>0</v>
          </cell>
          <cell r="AG8">
            <v>2</v>
          </cell>
          <cell r="AH8" t="str">
            <v>Active</v>
          </cell>
          <cell r="AI8" t="str">
            <v>PREMISES LICENCE</v>
          </cell>
          <cell r="AJ8" t="str">
            <v>Yose Leonardo Nobrega</v>
          </cell>
          <cell r="AK8" t="str">
            <v>Owner</v>
          </cell>
          <cell r="AM8" t="str">
            <v>34A Stanley Road</v>
          </cell>
          <cell r="AN8" t="str">
            <v>ROCHFORD</v>
          </cell>
          <cell r="AO8" t="str">
            <v>ESSEX</v>
          </cell>
          <cell r="AP8" t="str">
            <v>SS4 3JB</v>
          </cell>
          <cell r="AQ8">
            <v>180</v>
          </cell>
          <cell r="AR8" t="str">
            <v>N</v>
          </cell>
          <cell r="AS8" t="str">
            <v>Rochford</v>
          </cell>
        </row>
        <row r="9">
          <cell r="B9" t="str">
            <v>07/00381/LAPRE</v>
          </cell>
          <cell r="C9" t="str">
            <v>ASDA</v>
          </cell>
          <cell r="D9" t="str">
            <v>RAWRETH LANE</v>
          </cell>
          <cell r="F9" t="str">
            <v>RAYLEIGH</v>
          </cell>
          <cell r="G9" t="str">
            <v>ESSEX</v>
          </cell>
          <cell r="H9" t="str">
            <v>SS6 9RN</v>
          </cell>
          <cell r="I9" t="str">
            <v xml:space="preserve">SUPERMARKET	</v>
          </cell>
          <cell r="J9" t="str">
            <v>E</v>
          </cell>
          <cell r="K9">
            <v>535000</v>
          </cell>
          <cell r="L9" t="str">
            <v>N</v>
          </cell>
          <cell r="M9" t="str">
            <v>NO</v>
          </cell>
          <cell r="N9" t="str">
            <v>N</v>
          </cell>
          <cell r="O9" t="str">
            <v>Y</v>
          </cell>
          <cell r="P9" t="str">
            <v>N</v>
          </cell>
          <cell r="Q9" t="str">
            <v>N</v>
          </cell>
          <cell r="R9" t="str">
            <v>N</v>
          </cell>
          <cell r="S9" t="str">
            <v>N</v>
          </cell>
          <cell r="T9" t="str">
            <v>N</v>
          </cell>
          <cell r="U9" t="str">
            <v>N</v>
          </cell>
          <cell r="V9" t="str">
            <v>N</v>
          </cell>
          <cell r="W9" t="str">
            <v>N</v>
          </cell>
          <cell r="Y9" t="str">
            <v>N</v>
          </cell>
          <cell r="Z9" t="str">
            <v>N</v>
          </cell>
          <cell r="AA9" t="str">
            <v>N</v>
          </cell>
          <cell r="AB9" t="str">
            <v>N</v>
          </cell>
          <cell r="AC9" t="e">
            <v>#N/A</v>
          </cell>
          <cell r="AE9">
            <v>44651</v>
          </cell>
          <cell r="AF9">
            <v>1</v>
          </cell>
          <cell r="AG9">
            <v>3</v>
          </cell>
          <cell r="AH9" t="str">
            <v>Active</v>
          </cell>
          <cell r="AI9" t="str">
            <v>PREMISES LICENCE</v>
          </cell>
          <cell r="AJ9" t="str">
            <v>Licensing and Permitting Team</v>
          </cell>
          <cell r="AK9" t="str">
            <v>Owner</v>
          </cell>
          <cell r="AL9" t="str">
            <v>Ada House, South Bank</v>
          </cell>
          <cell r="AM9" t="str">
            <v>Great Wilson Street</v>
          </cell>
          <cell r="AN9" t="str">
            <v>Leeds</v>
          </cell>
          <cell r="AP9" t="str">
            <v>LS11 5AD</v>
          </cell>
          <cell r="AQ9">
            <v>350</v>
          </cell>
          <cell r="AR9" t="str">
            <v>N</v>
          </cell>
          <cell r="AS9" t="str">
            <v>Downhall &amp; Rawreth</v>
          </cell>
        </row>
        <row r="10">
          <cell r="B10" t="str">
            <v>05/00385/LAPRE</v>
          </cell>
          <cell r="C10" t="str">
            <v>ASHINGDON MEMORIAL HALL</v>
          </cell>
          <cell r="D10" t="str">
            <v>ASHINGDON ROAD</v>
          </cell>
          <cell r="F10" t="str">
            <v>ROCHFORD</v>
          </cell>
          <cell r="G10" t="str">
            <v>ESSEX</v>
          </cell>
          <cell r="H10" t="str">
            <v>SS4 3HF</v>
          </cell>
          <cell r="I10" t="str">
            <v>HALL</v>
          </cell>
          <cell r="J10" t="str">
            <v>O</v>
          </cell>
          <cell r="K10">
            <v>0</v>
          </cell>
          <cell r="L10" t="str">
            <v>N</v>
          </cell>
          <cell r="M10" t="str">
            <v>NO</v>
          </cell>
          <cell r="N10" t="str">
            <v>N</v>
          </cell>
          <cell r="O10" t="str">
            <v>N</v>
          </cell>
          <cell r="P10" t="str">
            <v>N</v>
          </cell>
          <cell r="Q10" t="str">
            <v>N</v>
          </cell>
          <cell r="R10" t="str">
            <v>Y</v>
          </cell>
          <cell r="S10" t="str">
            <v>N</v>
          </cell>
          <cell r="T10" t="str">
            <v>Y</v>
          </cell>
          <cell r="U10" t="str">
            <v>N</v>
          </cell>
          <cell r="V10" t="str">
            <v>N</v>
          </cell>
          <cell r="W10" t="str">
            <v>N</v>
          </cell>
          <cell r="Y10" t="str">
            <v>Y</v>
          </cell>
          <cell r="Z10" t="str">
            <v>Y</v>
          </cell>
          <cell r="AA10" t="str">
            <v>Y</v>
          </cell>
          <cell r="AB10" t="str">
            <v>N</v>
          </cell>
          <cell r="AC10" t="str">
            <v>IJ5POFNCO6000</v>
          </cell>
          <cell r="AD10">
            <v>38538</v>
          </cell>
          <cell r="AE10">
            <v>2958465</v>
          </cell>
          <cell r="AF10">
            <v>0</v>
          </cell>
          <cell r="AG10">
            <v>2</v>
          </cell>
          <cell r="AH10" t="str">
            <v>Active</v>
          </cell>
          <cell r="AI10" t="str">
            <v>PREMISES LICENCE</v>
          </cell>
          <cell r="AK10" t="str">
            <v>Corporate Business</v>
          </cell>
          <cell r="AL10" t="str">
            <v>ASHINGDON MEMORIAL HALL</v>
          </cell>
          <cell r="AM10" t="str">
            <v>ASHINGDON ROAD</v>
          </cell>
          <cell r="AN10" t="str">
            <v>ROCHFORD</v>
          </cell>
          <cell r="AO10" t="str">
            <v>ESSEX</v>
          </cell>
          <cell r="AP10" t="str">
            <v>SS4 3HF</v>
          </cell>
          <cell r="AQ10">
            <v>0</v>
          </cell>
          <cell r="AR10" t="str">
            <v>N</v>
          </cell>
          <cell r="AS10" t="str">
            <v>Hockley &amp; Ashingdon</v>
          </cell>
        </row>
        <row r="11">
          <cell r="B11" t="str">
            <v>05/00236/LAPRE</v>
          </cell>
          <cell r="C11" t="str">
            <v>ASHINGDON NEWS &amp; CONVENIENCE</v>
          </cell>
          <cell r="D11" t="str">
            <v>428 ASHINGDON ROAD</v>
          </cell>
          <cell r="E11" t="str">
            <v>ASHINGDON</v>
          </cell>
          <cell r="F11" t="str">
            <v>ROCHFORD</v>
          </cell>
          <cell r="G11" t="str">
            <v>ESSEX</v>
          </cell>
          <cell r="H11" t="str">
            <v>SS4 3ET</v>
          </cell>
          <cell r="I11" t="str">
            <v>OFF LICENCE</v>
          </cell>
          <cell r="J11" t="str">
            <v>B</v>
          </cell>
          <cell r="K11">
            <v>6500</v>
          </cell>
          <cell r="L11" t="str">
            <v>N</v>
          </cell>
          <cell r="M11" t="str">
            <v>NO</v>
          </cell>
          <cell r="N11" t="str">
            <v>N</v>
          </cell>
          <cell r="O11" t="str">
            <v>Y</v>
          </cell>
          <cell r="P11" t="str">
            <v>N</v>
          </cell>
          <cell r="Q11" t="str">
            <v>N</v>
          </cell>
          <cell r="R11" t="str">
            <v>N</v>
          </cell>
          <cell r="S11" t="str">
            <v>N</v>
          </cell>
          <cell r="T11" t="str">
            <v>N</v>
          </cell>
          <cell r="U11" t="str">
            <v>N</v>
          </cell>
          <cell r="V11" t="str">
            <v>N</v>
          </cell>
          <cell r="W11" t="str">
            <v>N</v>
          </cell>
          <cell r="Y11" t="str">
            <v>N</v>
          </cell>
          <cell r="AB11" t="str">
            <v>N</v>
          </cell>
          <cell r="AC11" t="str">
            <v>IH544HNCN8000</v>
          </cell>
          <cell r="AD11">
            <v>38499</v>
          </cell>
          <cell r="AE11">
            <v>44712</v>
          </cell>
          <cell r="AF11">
            <v>0</v>
          </cell>
          <cell r="AG11">
            <v>2</v>
          </cell>
          <cell r="AH11" t="str">
            <v>Active</v>
          </cell>
          <cell r="AI11" t="str">
            <v>PREMISES LICENCE</v>
          </cell>
          <cell r="AJ11" t="str">
            <v>Mr Anthony William ALLAN</v>
          </cell>
          <cell r="AK11" t="str">
            <v>Owner</v>
          </cell>
          <cell r="AM11" t="str">
            <v>428 ASHINGDON ROAD</v>
          </cell>
          <cell r="AN11" t="str">
            <v>ROCHFORD</v>
          </cell>
          <cell r="AO11" t="str">
            <v>ESSEX</v>
          </cell>
          <cell r="AP11" t="str">
            <v>SS4 3ET</v>
          </cell>
          <cell r="AQ11">
            <v>180</v>
          </cell>
          <cell r="AR11" t="str">
            <v>N</v>
          </cell>
          <cell r="AS11" t="str">
            <v>Hockley &amp; Ashingdon</v>
          </cell>
        </row>
        <row r="12">
          <cell r="B12" t="str">
            <v>05/00430/LAPRE</v>
          </cell>
          <cell r="C12" t="str">
            <v>WHITE HART - Gt Wakering</v>
          </cell>
          <cell r="D12" t="str">
            <v>89-91 HIGH STREET</v>
          </cell>
          <cell r="E12" t="str">
            <v>GREAT WAKERING</v>
          </cell>
          <cell r="F12" t="str">
            <v>SOUTHEND-ON-SEA</v>
          </cell>
          <cell r="G12" t="str">
            <v>ESSEX</v>
          </cell>
          <cell r="H12" t="str">
            <v>SS3 0ED</v>
          </cell>
          <cell r="I12" t="str">
            <v xml:space="preserve">PUBLIC HOUSE	</v>
          </cell>
          <cell r="J12" t="str">
            <v>B</v>
          </cell>
          <cell r="K12">
            <v>17000</v>
          </cell>
          <cell r="L12" t="str">
            <v>Y</v>
          </cell>
          <cell r="M12" t="str">
            <v>YES 1HOUR &amp; XMAS EVE 2 HOURS</v>
          </cell>
          <cell r="N12" t="str">
            <v>N</v>
          </cell>
          <cell r="O12" t="str">
            <v>N</v>
          </cell>
          <cell r="P12" t="str">
            <v>N</v>
          </cell>
          <cell r="Q12" t="str">
            <v>Y</v>
          </cell>
          <cell r="R12" t="str">
            <v>N</v>
          </cell>
          <cell r="S12" t="str">
            <v>Y</v>
          </cell>
          <cell r="T12" t="str">
            <v>Y</v>
          </cell>
          <cell r="Z12" t="str">
            <v>Y</v>
          </cell>
          <cell r="AA12" t="str">
            <v>N</v>
          </cell>
          <cell r="AB12" t="str">
            <v>N</v>
          </cell>
          <cell r="AC12" t="e">
            <v>#N/A</v>
          </cell>
          <cell r="AD12">
            <v>42684</v>
          </cell>
          <cell r="AE12">
            <v>44783</v>
          </cell>
          <cell r="AF12">
            <v>0</v>
          </cell>
          <cell r="AG12">
            <v>0</v>
          </cell>
          <cell r="AH12" t="str">
            <v>Active</v>
          </cell>
          <cell r="AI12" t="str">
            <v>PREMISES LICENCE</v>
          </cell>
          <cell r="AJ12" t="str">
            <v>Mrs Rachel Pearce</v>
          </cell>
          <cell r="AK12" t="str">
            <v>Owner</v>
          </cell>
          <cell r="AL12" t="str">
            <v>WHITE HART</v>
          </cell>
          <cell r="AM12" t="str">
            <v>89 HIGH STREET</v>
          </cell>
          <cell r="AN12" t="str">
            <v>SOUTHEND-ON-SEA</v>
          </cell>
          <cell r="AO12" t="str">
            <v>ESSEX</v>
          </cell>
          <cell r="AP12" t="str">
            <v>SS3 0ED</v>
          </cell>
          <cell r="AQ12">
            <v>180</v>
          </cell>
          <cell r="AR12" t="str">
            <v>N</v>
          </cell>
          <cell r="AS12" t="str">
            <v>Foulness &amp; The Wakerings</v>
          </cell>
        </row>
        <row r="13">
          <cell r="B13" t="str">
            <v>20/00512/LAPRE</v>
          </cell>
          <cell r="C13" t="str">
            <v>FISH 4 U</v>
          </cell>
          <cell r="D13" t="str">
            <v>10 NORTH STREET</v>
          </cell>
          <cell r="E13" t="str">
            <v>ROCHFORD</v>
          </cell>
          <cell r="G13" t="str">
            <v>ESSEX</v>
          </cell>
          <cell r="H13" t="str">
            <v>SS4 1AB</v>
          </cell>
          <cell r="I13" t="str">
            <v xml:space="preserve">TAKE AWAY	</v>
          </cell>
          <cell r="L13" t="str">
            <v>N</v>
          </cell>
          <cell r="N13" t="str">
            <v>N</v>
          </cell>
          <cell r="O13" t="str">
            <v>Y</v>
          </cell>
          <cell r="P13" t="str">
            <v>N</v>
          </cell>
          <cell r="Q13" t="str">
            <v>N</v>
          </cell>
          <cell r="R13" t="str">
            <v>N</v>
          </cell>
          <cell r="S13" t="str">
            <v>N</v>
          </cell>
          <cell r="T13" t="str">
            <v>N</v>
          </cell>
          <cell r="U13" t="str">
            <v>N</v>
          </cell>
          <cell r="V13" t="str">
            <v>N</v>
          </cell>
          <cell r="W13" t="str">
            <v>N</v>
          </cell>
          <cell r="X13" t="str">
            <v>N</v>
          </cell>
          <cell r="Y13" t="str">
            <v>N</v>
          </cell>
          <cell r="Z13" t="str">
            <v>N</v>
          </cell>
          <cell r="AA13" t="str">
            <v>N</v>
          </cell>
          <cell r="AB13" t="str">
            <v>N</v>
          </cell>
          <cell r="AC13" t="str">
            <v>rochford1013669</v>
          </cell>
          <cell r="AD13">
            <v>44215</v>
          </cell>
          <cell r="AE13">
            <v>44580</v>
          </cell>
          <cell r="AH13" t="str">
            <v>Active</v>
          </cell>
          <cell r="AI13" t="str">
            <v>PREMISES LICENCE</v>
          </cell>
          <cell r="AJ13" t="str">
            <v>Sampath Ahthippalayam Kesavan</v>
          </cell>
          <cell r="AK13" t="str">
            <v>Owner</v>
          </cell>
          <cell r="AL13" t="str">
            <v>Fish 4 U</v>
          </cell>
          <cell r="AM13" t="str">
            <v>10 North Street</v>
          </cell>
          <cell r="AN13" t="str">
            <v>Rochford</v>
          </cell>
          <cell r="AO13" t="str">
            <v>Essex</v>
          </cell>
          <cell r="AP13" t="str">
            <v>SS4 1AB</v>
          </cell>
          <cell r="AR13" t="str">
            <v>N</v>
          </cell>
        </row>
        <row r="14">
          <cell r="B14" t="str">
            <v>05/00617/LAPRE</v>
          </cell>
          <cell r="C14" t="str">
            <v>ATHENAEUM CLUB</v>
          </cell>
          <cell r="D14" t="str">
            <v>AVIATION WAY</v>
          </cell>
          <cell r="F14" t="str">
            <v>SOUTHEND ON SEA</v>
          </cell>
          <cell r="G14" t="str">
            <v>ESSEX</v>
          </cell>
          <cell r="H14" t="str">
            <v>SS2 6UN</v>
          </cell>
          <cell r="I14" t="str">
            <v xml:space="preserve">BAR	</v>
          </cell>
          <cell r="J14" t="str">
            <v>E</v>
          </cell>
          <cell r="K14">
            <v>215000</v>
          </cell>
          <cell r="L14" t="str">
            <v>Y</v>
          </cell>
          <cell r="M14" t="str">
            <v>NO</v>
          </cell>
          <cell r="N14" t="str">
            <v>N</v>
          </cell>
          <cell r="O14" t="str">
            <v>N</v>
          </cell>
          <cell r="P14" t="str">
            <v>N</v>
          </cell>
          <cell r="Q14" t="str">
            <v>Y</v>
          </cell>
          <cell r="R14" t="str">
            <v>N</v>
          </cell>
          <cell r="S14" t="str">
            <v>Y</v>
          </cell>
          <cell r="T14" t="str">
            <v>Y</v>
          </cell>
          <cell r="Y14" t="str">
            <v>N</v>
          </cell>
          <cell r="Z14" t="str">
            <v>Y</v>
          </cell>
          <cell r="AB14" t="str">
            <v>N</v>
          </cell>
          <cell r="AC14" t="str">
            <v>IKLGJBNCO6000</v>
          </cell>
          <cell r="AD14">
            <v>38566</v>
          </cell>
          <cell r="AE14">
            <v>44775</v>
          </cell>
          <cell r="AF14">
            <v>0</v>
          </cell>
          <cell r="AG14">
            <v>2</v>
          </cell>
          <cell r="AH14" t="str">
            <v>Active</v>
          </cell>
          <cell r="AI14" t="str">
            <v>PREMISES LICENCE</v>
          </cell>
          <cell r="AK14" t="str">
            <v>Corporate Business</v>
          </cell>
          <cell r="AL14" t="str">
            <v>ATHENAEUM CLUB</v>
          </cell>
          <cell r="AM14" t="str">
            <v>AVIATION WAY</v>
          </cell>
          <cell r="AN14" t="str">
            <v>SOUTHEND ON SEA</v>
          </cell>
          <cell r="AO14" t="str">
            <v>ESSEX</v>
          </cell>
          <cell r="AP14" t="str">
            <v>SS2 6UN</v>
          </cell>
          <cell r="AQ14">
            <v>350</v>
          </cell>
          <cell r="AR14" t="str">
            <v>N</v>
          </cell>
          <cell r="AS14" t="str">
            <v>Rochford</v>
          </cell>
        </row>
        <row r="15">
          <cell r="B15" t="str">
            <v>05/00791/LAPRE</v>
          </cell>
          <cell r="C15" t="str">
            <v>AUM STATION NEWS</v>
          </cell>
          <cell r="D15" t="str">
            <v>STATION HOUSE</v>
          </cell>
          <cell r="E15" t="str">
            <v>STATION ROAD</v>
          </cell>
          <cell r="F15" t="str">
            <v>RAYLEIGH</v>
          </cell>
          <cell r="G15" t="str">
            <v>ESSEX</v>
          </cell>
          <cell r="H15" t="str">
            <v>SS6 7HL</v>
          </cell>
          <cell r="I15" t="str">
            <v>OFF LICENCE</v>
          </cell>
          <cell r="J15" t="str">
            <v>B</v>
          </cell>
          <cell r="K15">
            <v>12000</v>
          </cell>
          <cell r="L15" t="str">
            <v>N</v>
          </cell>
          <cell r="M15" t="str">
            <v>NO</v>
          </cell>
          <cell r="N15" t="str">
            <v>N</v>
          </cell>
          <cell r="O15" t="str">
            <v>Y</v>
          </cell>
          <cell r="P15" t="str">
            <v>N</v>
          </cell>
          <cell r="Q15" t="str">
            <v>N</v>
          </cell>
          <cell r="R15" t="str">
            <v>N</v>
          </cell>
          <cell r="S15" t="str">
            <v>N</v>
          </cell>
          <cell r="T15" t="str">
            <v>N</v>
          </cell>
          <cell r="U15" t="str">
            <v>N</v>
          </cell>
          <cell r="V15" t="str">
            <v>N</v>
          </cell>
          <cell r="W15" t="str">
            <v>N</v>
          </cell>
          <cell r="Y15" t="str">
            <v>N</v>
          </cell>
          <cell r="AB15" t="str">
            <v>N</v>
          </cell>
          <cell r="AC15" t="str">
            <v>IONUD8NCD9000</v>
          </cell>
          <cell r="AD15">
            <v>38645</v>
          </cell>
          <cell r="AE15">
            <v>44543</v>
          </cell>
          <cell r="AF15">
            <v>0</v>
          </cell>
          <cell r="AG15">
            <v>2</v>
          </cell>
          <cell r="AH15" t="str">
            <v>Active</v>
          </cell>
          <cell r="AI15" t="str">
            <v>PREMISES LICENCE</v>
          </cell>
          <cell r="AJ15" t="str">
            <v>Jayotiben K Patel</v>
          </cell>
          <cell r="AK15" t="str">
            <v>Owner</v>
          </cell>
          <cell r="AL15" t="str">
            <v>52 Glandford Way</v>
          </cell>
          <cell r="AM15" t="str">
            <v>Chadwell Heath</v>
          </cell>
          <cell r="AN15" t="str">
            <v>Romford</v>
          </cell>
          <cell r="AO15" t="str">
            <v>ESSEX</v>
          </cell>
          <cell r="AP15" t="str">
            <v>RM6 4UG</v>
          </cell>
          <cell r="AQ15">
            <v>180</v>
          </cell>
          <cell r="AR15" t="str">
            <v>N</v>
          </cell>
          <cell r="AS15" t="str">
            <v>Wheatley</v>
          </cell>
        </row>
        <row r="16">
          <cell r="B16" t="str">
            <v>05/00409/LAPRE</v>
          </cell>
          <cell r="C16" t="str">
            <v>RISING SUN</v>
          </cell>
          <cell r="D16" t="str">
            <v>121 SOUTHEND ROAD</v>
          </cell>
          <cell r="F16" t="str">
            <v>ROCHFORD</v>
          </cell>
          <cell r="G16" t="str">
            <v>ESSEX</v>
          </cell>
          <cell r="H16" t="str">
            <v>SS4 1HX</v>
          </cell>
          <cell r="I16" t="str">
            <v>OFF LICENCE</v>
          </cell>
          <cell r="J16" t="str">
            <v>B</v>
          </cell>
          <cell r="K16">
            <v>5300</v>
          </cell>
          <cell r="L16" t="str">
            <v>N</v>
          </cell>
          <cell r="M16" t="str">
            <v>NO</v>
          </cell>
          <cell r="N16" t="str">
            <v>N</v>
          </cell>
          <cell r="O16" t="str">
            <v>Y</v>
          </cell>
          <cell r="P16" t="str">
            <v>N</v>
          </cell>
          <cell r="Q16" t="str">
            <v>N</v>
          </cell>
          <cell r="R16" t="str">
            <v>N</v>
          </cell>
          <cell r="S16" t="str">
            <v>N</v>
          </cell>
          <cell r="T16" t="str">
            <v>N</v>
          </cell>
          <cell r="U16" t="str">
            <v>N</v>
          </cell>
          <cell r="V16" t="str">
            <v>N</v>
          </cell>
          <cell r="W16" t="str">
            <v>N</v>
          </cell>
          <cell r="Y16" t="str">
            <v>N</v>
          </cell>
          <cell r="AB16" t="str">
            <v>N</v>
          </cell>
          <cell r="AC16" t="e">
            <v>#N/A</v>
          </cell>
          <cell r="AD16">
            <v>38544</v>
          </cell>
          <cell r="AE16">
            <v>44388</v>
          </cell>
          <cell r="AF16">
            <v>0</v>
          </cell>
          <cell r="AG16">
            <v>2</v>
          </cell>
          <cell r="AH16" t="str">
            <v>Active</v>
          </cell>
          <cell r="AI16" t="str">
            <v>PREMISES LICENCE</v>
          </cell>
          <cell r="AJ16" t="str">
            <v>Girishbhai Patel</v>
          </cell>
          <cell r="AK16" t="str">
            <v>Owner</v>
          </cell>
          <cell r="AL16" t="str">
            <v>RISING SUN</v>
          </cell>
          <cell r="AM16" t="str">
            <v>121 SOUTHEND ROAD</v>
          </cell>
          <cell r="AN16" t="str">
            <v>ROCHFORD</v>
          </cell>
          <cell r="AO16" t="str">
            <v>ESSEX</v>
          </cell>
          <cell r="AP16" t="str">
            <v>SS4 1HX</v>
          </cell>
          <cell r="AQ16">
            <v>180</v>
          </cell>
          <cell r="AR16" t="str">
            <v>N</v>
          </cell>
          <cell r="AS16" t="str">
            <v>Rochford</v>
          </cell>
        </row>
        <row r="17">
          <cell r="B17" t="str">
            <v>12/00639/LAPRE</v>
          </cell>
          <cell r="C17" t="str">
            <v>B &amp; M STORES</v>
          </cell>
          <cell r="D17" t="str">
            <v>UNIT 6 SOUTHEND AIRPORT RETAIL</v>
          </cell>
          <cell r="F17" t="str">
            <v>SOUTHEND ON SEA</v>
          </cell>
          <cell r="G17" t="str">
            <v>ESSEX</v>
          </cell>
          <cell r="H17" t="str">
            <v>SS2 6FW</v>
          </cell>
          <cell r="I17" t="str">
            <v>OFF LICENCE</v>
          </cell>
          <cell r="J17" t="str">
            <v>E</v>
          </cell>
          <cell r="K17">
            <v>260000</v>
          </cell>
          <cell r="L17" t="str">
            <v>N</v>
          </cell>
          <cell r="M17" t="str">
            <v>NO</v>
          </cell>
          <cell r="N17" t="str">
            <v>N</v>
          </cell>
          <cell r="O17" t="str">
            <v>Y</v>
          </cell>
          <cell r="P17" t="str">
            <v>N</v>
          </cell>
          <cell r="Q17" t="str">
            <v>N</v>
          </cell>
          <cell r="R17" t="str">
            <v>N</v>
          </cell>
          <cell r="S17" t="str">
            <v>N</v>
          </cell>
          <cell r="T17" t="str">
            <v>N</v>
          </cell>
          <cell r="U17" t="str">
            <v>N</v>
          </cell>
          <cell r="V17" t="str">
            <v>N</v>
          </cell>
          <cell r="W17" t="str">
            <v>N</v>
          </cell>
          <cell r="X17" t="str">
            <v>N</v>
          </cell>
          <cell r="Y17" t="str">
            <v>N</v>
          </cell>
          <cell r="Z17" t="str">
            <v>N</v>
          </cell>
          <cell r="AA17" t="str">
            <v>N</v>
          </cell>
          <cell r="AB17" t="str">
            <v>N</v>
          </cell>
          <cell r="AC17" t="str">
            <v>MAYBICNC0AS00</v>
          </cell>
          <cell r="AD17">
            <v>41178</v>
          </cell>
          <cell r="AE17">
            <v>44859</v>
          </cell>
          <cell r="AF17">
            <v>0</v>
          </cell>
          <cell r="AG17">
            <v>2</v>
          </cell>
          <cell r="AH17" t="str">
            <v>Active</v>
          </cell>
          <cell r="AI17" t="str">
            <v>PREMISES LICENCE</v>
          </cell>
          <cell r="AK17" t="str">
            <v>Corporate Business</v>
          </cell>
          <cell r="AL17" t="str">
            <v>B &amp; M STORES</v>
          </cell>
          <cell r="AM17" t="str">
            <v>UNIT 6 SOUTHEND AIRPORT RETAIL</v>
          </cell>
          <cell r="AN17" t="str">
            <v>SOUTHEND ON SEA</v>
          </cell>
          <cell r="AO17" t="str">
            <v>ESSEX</v>
          </cell>
          <cell r="AP17" t="str">
            <v>SS2 6FW</v>
          </cell>
          <cell r="AQ17">
            <v>350</v>
          </cell>
          <cell r="AR17" t="str">
            <v>N</v>
          </cell>
          <cell r="AS17" t="str">
            <v>Rochford</v>
          </cell>
        </row>
        <row r="18">
          <cell r="B18" t="str">
            <v>05/00707/LAPRE</v>
          </cell>
          <cell r="C18" t="str">
            <v>BALLARDS GORE GOLF CLUB</v>
          </cell>
          <cell r="D18" t="str">
            <v>BALLARDS GORE</v>
          </cell>
          <cell r="F18" t="str">
            <v>CANEWDON</v>
          </cell>
          <cell r="G18" t="str">
            <v>ESSEX</v>
          </cell>
          <cell r="H18" t="str">
            <v>SS4 2DA</v>
          </cell>
          <cell r="I18" t="str">
            <v xml:space="preserve">CLUB 	</v>
          </cell>
          <cell r="J18" t="str">
            <v>C</v>
          </cell>
          <cell r="K18">
            <v>63000</v>
          </cell>
          <cell r="L18" t="str">
            <v>Y</v>
          </cell>
          <cell r="M18" t="str">
            <v>1 HOUR</v>
          </cell>
          <cell r="N18" t="str">
            <v>N</v>
          </cell>
          <cell r="O18" t="str">
            <v>N</v>
          </cell>
          <cell r="P18" t="str">
            <v>N</v>
          </cell>
          <cell r="Q18" t="str">
            <v>Y</v>
          </cell>
          <cell r="R18" t="str">
            <v>N</v>
          </cell>
          <cell r="S18" t="str">
            <v>Y</v>
          </cell>
          <cell r="T18" t="str">
            <v>Y</v>
          </cell>
          <cell r="U18" t="str">
            <v>Y</v>
          </cell>
          <cell r="V18" t="str">
            <v>Y</v>
          </cell>
          <cell r="W18" t="str">
            <v>Y</v>
          </cell>
          <cell r="Y18" t="str">
            <v>Y</v>
          </cell>
          <cell r="Z18" t="str">
            <v>Y</v>
          </cell>
          <cell r="AA18" t="str">
            <v>Y</v>
          </cell>
          <cell r="AB18" t="str">
            <v>N</v>
          </cell>
          <cell r="AC18" t="e">
            <v>#N/A</v>
          </cell>
          <cell r="AE18">
            <v>44805</v>
          </cell>
          <cell r="AF18">
            <v>0</v>
          </cell>
          <cell r="AG18">
            <v>2</v>
          </cell>
          <cell r="AH18" t="str">
            <v>Active</v>
          </cell>
          <cell r="AI18" t="str">
            <v>PREMISES LICENCE</v>
          </cell>
          <cell r="AJ18" t="str">
            <v>Plan 64 Ltd</v>
          </cell>
          <cell r="AK18" t="str">
            <v>Corporate Business</v>
          </cell>
          <cell r="AL18" t="str">
            <v>BALLARDS GORE GOLF CLUB</v>
          </cell>
          <cell r="AM18" t="str">
            <v>BALLARDS GORE</v>
          </cell>
          <cell r="AN18" t="str">
            <v>CANEWDON</v>
          </cell>
          <cell r="AO18" t="str">
            <v>ESSEX</v>
          </cell>
          <cell r="AP18" t="str">
            <v>SS4 2DA</v>
          </cell>
          <cell r="AQ18">
            <v>295</v>
          </cell>
          <cell r="AR18" t="str">
            <v>N</v>
          </cell>
          <cell r="AS18" t="str">
            <v>Hockley &amp; Ashingdon</v>
          </cell>
        </row>
        <row r="19">
          <cell r="B19" t="str">
            <v>12/00481/LAPRE</v>
          </cell>
          <cell r="C19" t="str">
            <v>OYSTER WHARF</v>
          </cell>
          <cell r="D19" t="str">
            <v>27-29 EASTWOOD ROAD</v>
          </cell>
          <cell r="F19" t="str">
            <v>RAYLEIGH</v>
          </cell>
          <cell r="G19" t="str">
            <v>ESSEX</v>
          </cell>
          <cell r="H19" t="str">
            <v>SS6 7JD</v>
          </cell>
          <cell r="I19" t="str">
            <v xml:space="preserve">BAR	</v>
          </cell>
          <cell r="J19" t="str">
            <v>B</v>
          </cell>
          <cell r="K19">
            <v>32500</v>
          </cell>
          <cell r="L19" t="str">
            <v>Y</v>
          </cell>
          <cell r="M19" t="str">
            <v>SUN1AM FRI &amp; SAT 3AM</v>
          </cell>
          <cell r="N19" t="str">
            <v>N</v>
          </cell>
          <cell r="O19" t="str">
            <v>N</v>
          </cell>
          <cell r="P19" t="str">
            <v>Y</v>
          </cell>
          <cell r="Q19" t="str">
            <v>N</v>
          </cell>
          <cell r="R19" t="str">
            <v>N</v>
          </cell>
          <cell r="S19" t="str">
            <v>Y</v>
          </cell>
          <cell r="T19" t="str">
            <v>Y</v>
          </cell>
          <cell r="U19" t="str">
            <v>N</v>
          </cell>
          <cell r="V19" t="str">
            <v>N</v>
          </cell>
          <cell r="W19" t="str">
            <v>N</v>
          </cell>
          <cell r="Y19" t="str">
            <v>Y</v>
          </cell>
          <cell r="Z19" t="str">
            <v>Y</v>
          </cell>
          <cell r="AA19" t="str">
            <v>Y</v>
          </cell>
          <cell r="AB19" t="str">
            <v>N</v>
          </cell>
          <cell r="AC19" t="str">
            <v>M6KYZ6NC0BQ00</v>
          </cell>
          <cell r="AD19">
            <v>41093</v>
          </cell>
          <cell r="AE19">
            <v>44780</v>
          </cell>
          <cell r="AF19">
            <v>0</v>
          </cell>
          <cell r="AG19">
            <v>1</v>
          </cell>
          <cell r="AH19" t="str">
            <v>Active</v>
          </cell>
          <cell r="AI19" t="str">
            <v>PREMISES LICENCE</v>
          </cell>
          <cell r="AJ19" t="str">
            <v>Simon Matthews</v>
          </cell>
          <cell r="AK19" t="str">
            <v>Corporate Business</v>
          </cell>
          <cell r="AL19" t="str">
            <v>Oysterfleet Hotel</v>
          </cell>
          <cell r="AM19" t="str">
            <v>12 - 16 Lionel Road</v>
          </cell>
          <cell r="AN19" t="str">
            <v>Canvey Island</v>
          </cell>
          <cell r="AO19" t="str">
            <v>Essex</v>
          </cell>
          <cell r="AP19" t="str">
            <v>SS8 9DE</v>
          </cell>
          <cell r="AQ19">
            <v>180</v>
          </cell>
          <cell r="AR19" t="str">
            <v>N</v>
          </cell>
          <cell r="AS19" t="str">
            <v>Wheatley</v>
          </cell>
        </row>
        <row r="20">
          <cell r="B20" t="str">
            <v>08/00117/LAPRE</v>
          </cell>
          <cell r="C20" t="str">
            <v>BARLING MAGNA VILLAGE HALL</v>
          </cell>
          <cell r="D20" t="str">
            <v>432 LITTLE WAKERING ROAD</v>
          </cell>
          <cell r="F20" t="str">
            <v>LITTLE WAKERING</v>
          </cell>
          <cell r="G20" t="str">
            <v>ESSEX</v>
          </cell>
          <cell r="H20" t="str">
            <v>SS3 0JW</v>
          </cell>
          <cell r="I20" t="str">
            <v xml:space="preserve">HALL	</v>
          </cell>
          <cell r="J20" t="str">
            <v>O</v>
          </cell>
          <cell r="K20">
            <v>0</v>
          </cell>
          <cell r="L20" t="str">
            <v>N</v>
          </cell>
          <cell r="M20" t="str">
            <v>NO</v>
          </cell>
          <cell r="N20" t="str">
            <v>N</v>
          </cell>
          <cell r="O20" t="str">
            <v>N</v>
          </cell>
          <cell r="P20" t="str">
            <v>N</v>
          </cell>
          <cell r="Q20" t="str">
            <v>N</v>
          </cell>
          <cell r="R20" t="str">
            <v>Y</v>
          </cell>
          <cell r="S20" t="str">
            <v>N</v>
          </cell>
          <cell r="T20" t="str">
            <v>Y</v>
          </cell>
          <cell r="U20" t="str">
            <v>Y</v>
          </cell>
          <cell r="V20" t="str">
            <v>Y</v>
          </cell>
          <cell r="W20" t="str">
            <v>N</v>
          </cell>
          <cell r="Y20" t="str">
            <v>Y</v>
          </cell>
          <cell r="Z20" t="str">
            <v>Y</v>
          </cell>
          <cell r="AA20" t="str">
            <v>Y</v>
          </cell>
          <cell r="AB20" t="str">
            <v>N</v>
          </cell>
          <cell r="AC20" t="str">
            <v>JWSPCWNC09Z00</v>
          </cell>
          <cell r="AD20">
            <v>39503</v>
          </cell>
          <cell r="AE20">
            <v>2958465</v>
          </cell>
          <cell r="AF20">
            <v>1</v>
          </cell>
          <cell r="AG20">
            <v>3</v>
          </cell>
          <cell r="AH20" t="str">
            <v>Active</v>
          </cell>
          <cell r="AI20" t="str">
            <v>PREMISES LICENCE</v>
          </cell>
          <cell r="AJ20" t="str">
            <v>Ivan King</v>
          </cell>
          <cell r="AK20" t="str">
            <v>Corporate Business</v>
          </cell>
          <cell r="AL20" t="str">
            <v>BARLING MAGNA VILLAGE HALL</v>
          </cell>
          <cell r="AM20" t="str">
            <v>43 Christchurch Road</v>
          </cell>
          <cell r="AN20" t="str">
            <v>Sounthend on Sea</v>
          </cell>
          <cell r="AO20" t="str">
            <v>Essex</v>
          </cell>
          <cell r="AP20" t="str">
            <v>SS2 4JW</v>
          </cell>
          <cell r="AQ20">
            <v>0</v>
          </cell>
          <cell r="AR20" t="str">
            <v>N</v>
          </cell>
          <cell r="AS20" t="str">
            <v>Barling and Sutton</v>
          </cell>
        </row>
        <row r="21">
          <cell r="B21" t="str">
            <v>20/00508/LAPRE</v>
          </cell>
          <cell r="C21" t="str">
            <v>THE RED DOOR</v>
          </cell>
          <cell r="D21" t="str">
            <v>131 HIGH STREET</v>
          </cell>
          <cell r="E21" t="str">
            <v>RAYLEIGH</v>
          </cell>
          <cell r="G21" t="str">
            <v>ESSEX</v>
          </cell>
          <cell r="H21" t="str">
            <v>SS6 7QA</v>
          </cell>
          <cell r="I21" t="str">
            <v xml:space="preserve">BAR	</v>
          </cell>
          <cell r="J21" t="str">
            <v>B</v>
          </cell>
          <cell r="K21" t="str">
            <v>21 000</v>
          </cell>
          <cell r="L21" t="str">
            <v>N</v>
          </cell>
          <cell r="N21" t="str">
            <v>N</v>
          </cell>
          <cell r="O21" t="str">
            <v>N</v>
          </cell>
          <cell r="P21" t="str">
            <v>N</v>
          </cell>
          <cell r="Q21" t="str">
            <v>Y</v>
          </cell>
          <cell r="R21" t="str">
            <v>N</v>
          </cell>
          <cell r="S21" t="str">
            <v>Y</v>
          </cell>
          <cell r="T21" t="str">
            <v>Y</v>
          </cell>
          <cell r="U21" t="str">
            <v>N</v>
          </cell>
          <cell r="V21" t="str">
            <v>N</v>
          </cell>
          <cell r="W21" t="str">
            <v>N</v>
          </cell>
          <cell r="X21" t="str">
            <v>N</v>
          </cell>
          <cell r="Y21" t="str">
            <v>Y</v>
          </cell>
          <cell r="Z21" t="str">
            <v>Y</v>
          </cell>
          <cell r="AA21" t="str">
            <v>Y</v>
          </cell>
          <cell r="AB21" t="str">
            <v>N</v>
          </cell>
          <cell r="AD21">
            <v>44021</v>
          </cell>
          <cell r="AE21">
            <v>44751</v>
          </cell>
          <cell r="AH21" t="str">
            <v>Active</v>
          </cell>
          <cell r="AI21" t="str">
            <v>PREMISES LICENCE</v>
          </cell>
          <cell r="AJ21" t="str">
            <v>Owner</v>
          </cell>
          <cell r="AK21" t="str">
            <v>Mr Leo Molossi</v>
          </cell>
          <cell r="AL21" t="str">
            <v>Molossi Leisure Ltd</v>
          </cell>
          <cell r="AM21" t="str">
            <v>Suite 6 Burley House</v>
          </cell>
          <cell r="AN21" t="str">
            <v>15 High Street, Rayleigh</v>
          </cell>
          <cell r="AO21" t="str">
            <v>Essex</v>
          </cell>
          <cell r="AP21" t="str">
            <v>SS6 7EW</v>
          </cell>
          <cell r="AQ21">
            <v>180</v>
          </cell>
          <cell r="AR21" t="str">
            <v>Y</v>
          </cell>
          <cell r="AS21" t="str">
            <v xml:space="preserve">Trinity	</v>
          </cell>
        </row>
        <row r="22">
          <cell r="B22" t="str">
            <v>12/00648/LAPRE</v>
          </cell>
          <cell r="C22" t="str">
            <v>CHARCOAL &amp; EARTH</v>
          </cell>
          <cell r="D22" t="str">
            <v>49 EASTWOOD ROAD</v>
          </cell>
          <cell r="F22" t="str">
            <v>RAYLEIGH</v>
          </cell>
          <cell r="G22" t="str">
            <v>ESSEX</v>
          </cell>
          <cell r="H22" t="str">
            <v>SS6 7JE</v>
          </cell>
          <cell r="I22" t="str">
            <v xml:space="preserve">RESTAURANT	</v>
          </cell>
          <cell r="J22" t="str">
            <v>B</v>
          </cell>
          <cell r="K22">
            <v>13250</v>
          </cell>
          <cell r="L22">
            <v>1</v>
          </cell>
          <cell r="M22" t="str">
            <v>XMAS EVE 1AM</v>
          </cell>
          <cell r="N22" t="str">
            <v>N</v>
          </cell>
          <cell r="O22" t="str">
            <v>N</v>
          </cell>
          <cell r="P22" t="str">
            <v>N</v>
          </cell>
          <cell r="Q22" t="str">
            <v>Y</v>
          </cell>
          <cell r="R22" t="str">
            <v>N</v>
          </cell>
          <cell r="S22" t="str">
            <v>Y</v>
          </cell>
          <cell r="T22" t="str">
            <v>Y</v>
          </cell>
          <cell r="Y22" t="str">
            <v>Y</v>
          </cell>
          <cell r="Z22" t="str">
            <v>Y</v>
          </cell>
          <cell r="AA22" t="str">
            <v>Y</v>
          </cell>
          <cell r="AB22" t="str">
            <v>N</v>
          </cell>
          <cell r="AC22" t="str">
            <v>MB9CFINC0C700</v>
          </cell>
          <cell r="AD22">
            <v>41183</v>
          </cell>
          <cell r="AE22">
            <v>44835</v>
          </cell>
          <cell r="AF22">
            <v>0</v>
          </cell>
          <cell r="AG22">
            <v>2</v>
          </cell>
          <cell r="AH22" t="str">
            <v>Active</v>
          </cell>
          <cell r="AI22" t="str">
            <v>PREMISES LICENCE</v>
          </cell>
          <cell r="AJ22" t="str">
            <v>Huseyin Yuksel</v>
          </cell>
          <cell r="AK22" t="str">
            <v>Owner</v>
          </cell>
          <cell r="AL22" t="str">
            <v>Charcoal &amp; Earth</v>
          </cell>
          <cell r="AM22" t="str">
            <v>49 EASTWOOD ROAD</v>
          </cell>
          <cell r="AN22" t="str">
            <v>RAYLEIGH</v>
          </cell>
          <cell r="AO22" t="str">
            <v>ESSEX</v>
          </cell>
          <cell r="AP22" t="str">
            <v>SS6 7JE</v>
          </cell>
          <cell r="AQ22">
            <v>180</v>
          </cell>
          <cell r="AR22" t="str">
            <v>Y</v>
          </cell>
          <cell r="AS22" t="str">
            <v>Wheatley</v>
          </cell>
        </row>
        <row r="23">
          <cell r="B23" t="str">
            <v>14/00261/LAPRE</v>
          </cell>
          <cell r="C23" t="str">
            <v>BOGAZ TURKISH RESTAURANT</v>
          </cell>
          <cell r="D23" t="str">
            <v>123 - 125 HIGH STREET</v>
          </cell>
          <cell r="F23" t="str">
            <v>RAYLEIGH</v>
          </cell>
          <cell r="G23" t="str">
            <v>ESSEX</v>
          </cell>
          <cell r="H23" t="str">
            <v>SS6 7QA</v>
          </cell>
          <cell r="I23" t="str">
            <v xml:space="preserve">RESTAURANT	</v>
          </cell>
          <cell r="J23" t="str">
            <v>B</v>
          </cell>
          <cell r="K23">
            <v>17750</v>
          </cell>
          <cell r="L23" t="str">
            <v>N</v>
          </cell>
          <cell r="M23" t="str">
            <v>NO</v>
          </cell>
          <cell r="N23" t="str">
            <v>N</v>
          </cell>
          <cell r="O23" t="str">
            <v>N</v>
          </cell>
          <cell r="P23" t="str">
            <v>Y</v>
          </cell>
          <cell r="Q23" t="str">
            <v>N</v>
          </cell>
          <cell r="R23" t="str">
            <v>N</v>
          </cell>
          <cell r="S23" t="str">
            <v>N</v>
          </cell>
          <cell r="T23" t="str">
            <v>Y</v>
          </cell>
          <cell r="U23" t="str">
            <v>N</v>
          </cell>
          <cell r="V23" t="str">
            <v>N</v>
          </cell>
          <cell r="W23" t="str">
            <v>N</v>
          </cell>
          <cell r="Y23" t="str">
            <v>Y</v>
          </cell>
          <cell r="Z23" t="str">
            <v>Y</v>
          </cell>
          <cell r="AA23" t="str">
            <v>Y</v>
          </cell>
          <cell r="AB23" t="str">
            <v>N</v>
          </cell>
          <cell r="AC23" t="e">
            <v>#N/A</v>
          </cell>
          <cell r="AE23">
            <v>44729</v>
          </cell>
          <cell r="AF23">
            <v>2</v>
          </cell>
          <cell r="AG23">
            <v>4</v>
          </cell>
          <cell r="AH23" t="str">
            <v>Active</v>
          </cell>
          <cell r="AI23" t="str">
            <v>PREMISES LICENCE</v>
          </cell>
          <cell r="AJ23" t="str">
            <v>Murat GELMEN</v>
          </cell>
          <cell r="AK23" t="str">
            <v>Owner</v>
          </cell>
          <cell r="AM23" t="str">
            <v>9 Cophot Avenue</v>
          </cell>
          <cell r="AN23" t="str">
            <v>Hainult</v>
          </cell>
          <cell r="AO23" t="str">
            <v>ESSEX</v>
          </cell>
          <cell r="AP23" t="str">
            <v>IG6 2SG</v>
          </cell>
          <cell r="AQ23">
            <v>180</v>
          </cell>
          <cell r="AR23" t="str">
            <v>N</v>
          </cell>
          <cell r="AS23" t="str">
            <v>Whitehouse</v>
          </cell>
        </row>
        <row r="24">
          <cell r="B24" t="str">
            <v>05/00260/LACLU</v>
          </cell>
          <cell r="C24" t="str">
            <v>UP RIVER YACHT CLUB</v>
          </cell>
          <cell r="D24" t="str">
            <v>POOLES LANE</v>
          </cell>
          <cell r="E24" t="str">
            <v>HULLBRIDGE</v>
          </cell>
          <cell r="F24" t="str">
            <v>HOCKLEY</v>
          </cell>
          <cell r="G24" t="str">
            <v>ESSEX</v>
          </cell>
          <cell r="H24" t="str">
            <v>SS5 6PA</v>
          </cell>
          <cell r="I24" t="str">
            <v>CLUB</v>
          </cell>
          <cell r="J24" t="str">
            <v>B</v>
          </cell>
          <cell r="K24">
            <v>14500</v>
          </cell>
          <cell r="L24" t="str">
            <v>Y</v>
          </cell>
          <cell r="M24" t="str">
            <v>NO</v>
          </cell>
          <cell r="N24" t="str">
            <v>N</v>
          </cell>
          <cell r="O24" t="str">
            <v>N</v>
          </cell>
          <cell r="P24" t="str">
            <v>N</v>
          </cell>
          <cell r="Q24" t="str">
            <v>Y</v>
          </cell>
          <cell r="R24" t="str">
            <v>N</v>
          </cell>
          <cell r="T24" t="str">
            <v>Y</v>
          </cell>
          <cell r="Y24" t="str">
            <v>Y</v>
          </cell>
          <cell r="Z24" t="str">
            <v>Y</v>
          </cell>
          <cell r="AA24" t="str">
            <v>Y</v>
          </cell>
          <cell r="AB24" t="str">
            <v>Y</v>
          </cell>
          <cell r="AC24" t="e">
            <v>#N/A</v>
          </cell>
          <cell r="AE24">
            <v>44725</v>
          </cell>
          <cell r="AF24">
            <v>0</v>
          </cell>
          <cell r="AG24">
            <v>0</v>
          </cell>
          <cell r="AH24" t="str">
            <v>Active</v>
          </cell>
          <cell r="AI24" t="str">
            <v>CLUB CERTIFICATE</v>
          </cell>
          <cell r="AJ24" t="str">
            <v>The Treasurer</v>
          </cell>
          <cell r="AK24" t="str">
            <v>Corporate Business</v>
          </cell>
          <cell r="AL24" t="str">
            <v>UP RIVER YACHT CLUB</v>
          </cell>
          <cell r="AM24" t="str">
            <v>Pooles Lane</v>
          </cell>
          <cell r="AN24" t="str">
            <v>Hullbridge</v>
          </cell>
          <cell r="AO24" t="str">
            <v>ESSEX</v>
          </cell>
          <cell r="AP24" t="str">
            <v>SS5 6PA</v>
          </cell>
          <cell r="AQ24">
            <v>180</v>
          </cell>
          <cell r="AR24" t="str">
            <v>N</v>
          </cell>
        </row>
        <row r="25">
          <cell r="B25" t="str">
            <v>05/00742/LAPRE</v>
          </cell>
          <cell r="C25" t="str">
            <v>YE OLDE CROWN</v>
          </cell>
          <cell r="D25" t="str">
            <v>84 HIGH STREET</v>
          </cell>
          <cell r="F25" t="str">
            <v>RAYLEIGH</v>
          </cell>
          <cell r="G25" t="str">
            <v>ESSEX</v>
          </cell>
          <cell r="H25" t="str">
            <v>SS6 7EA</v>
          </cell>
          <cell r="I25" t="str">
            <v xml:space="preserve">PUBLIC HOUSE	</v>
          </cell>
          <cell r="J25" t="str">
            <v>C</v>
          </cell>
          <cell r="K25">
            <v>38500</v>
          </cell>
          <cell r="L25" t="str">
            <v>Y</v>
          </cell>
          <cell r="M25" t="str">
            <v>YES 1 HOUR</v>
          </cell>
          <cell r="N25" t="str">
            <v>N</v>
          </cell>
          <cell r="O25" t="str">
            <v>N</v>
          </cell>
          <cell r="P25" t="str">
            <v>N</v>
          </cell>
          <cell r="Q25" t="str">
            <v>Y</v>
          </cell>
          <cell r="R25" t="str">
            <v>N</v>
          </cell>
          <cell r="S25" t="str">
            <v>Y</v>
          </cell>
          <cell r="T25" t="str">
            <v>Y</v>
          </cell>
          <cell r="Y25" t="str">
            <v>Y</v>
          </cell>
          <cell r="Z25" t="str">
            <v>Y</v>
          </cell>
          <cell r="AA25" t="str">
            <v>Y</v>
          </cell>
          <cell r="AB25" t="str">
            <v>Y</v>
          </cell>
          <cell r="AC25" t="str">
            <v>IME1T8NCN8000</v>
          </cell>
          <cell r="AD25">
            <v>38601</v>
          </cell>
          <cell r="AE25">
            <v>44789</v>
          </cell>
          <cell r="AF25">
            <v>1</v>
          </cell>
          <cell r="AG25">
            <v>2</v>
          </cell>
          <cell r="AH25" t="str">
            <v>Active</v>
          </cell>
          <cell r="AI25" t="str">
            <v>PREMISES LICENCE</v>
          </cell>
          <cell r="AJ25" t="str">
            <v>Licensing Team</v>
          </cell>
          <cell r="AK25" t="str">
            <v>Consultant</v>
          </cell>
          <cell r="AL25" t="str">
            <v>John Gaunt &amp; Partners</v>
          </cell>
          <cell r="AM25" t="str">
            <v>Omega Court,</v>
          </cell>
          <cell r="AN25" t="str">
            <v>372-374 Cemetery Road</v>
          </cell>
          <cell r="AO25" t="str">
            <v>Sheffield</v>
          </cell>
          <cell r="AP25" t="str">
            <v>S11 8FT</v>
          </cell>
          <cell r="AQ25">
            <v>295</v>
          </cell>
          <cell r="AR25" t="str">
            <v>Y</v>
          </cell>
          <cell r="AS25" t="str">
            <v>Wheatley</v>
          </cell>
        </row>
        <row r="26">
          <cell r="B26" t="str">
            <v>13/00226/LAPRE</v>
          </cell>
          <cell r="C26" t="str">
            <v>WAYLAND GAMES</v>
          </cell>
          <cell r="D26" t="str">
            <v>17-19 ELDON WAY IND EST</v>
          </cell>
          <cell r="F26" t="str">
            <v>HOCKLEY</v>
          </cell>
          <cell r="G26" t="str">
            <v>ESSEX</v>
          </cell>
          <cell r="H26" t="str">
            <v>SS5 4AD</v>
          </cell>
          <cell r="I26" t="str">
            <v xml:space="preserve">ACTIVITY CENTRE	</v>
          </cell>
          <cell r="J26" t="str">
            <v>C</v>
          </cell>
          <cell r="K26">
            <v>74000</v>
          </cell>
          <cell r="L26" t="str">
            <v>N</v>
          </cell>
          <cell r="M26" t="str">
            <v>NO</v>
          </cell>
          <cell r="N26" t="str">
            <v>N</v>
          </cell>
          <cell r="O26" t="str">
            <v>N</v>
          </cell>
          <cell r="P26" t="str">
            <v>Y</v>
          </cell>
          <cell r="Q26" t="str">
            <v>N</v>
          </cell>
          <cell r="R26" t="str">
            <v>N</v>
          </cell>
          <cell r="T26" t="str">
            <v>Y</v>
          </cell>
          <cell r="Z26" t="str">
            <v>Y</v>
          </cell>
          <cell r="AA26" t="str">
            <v>N</v>
          </cell>
          <cell r="AB26" t="str">
            <v>N</v>
          </cell>
          <cell r="AC26" t="str">
            <v>MLCCLFNC09M00</v>
          </cell>
          <cell r="AD26">
            <v>41380</v>
          </cell>
          <cell r="AE26">
            <v>44755</v>
          </cell>
          <cell r="AF26">
            <v>0</v>
          </cell>
          <cell r="AG26">
            <v>0</v>
          </cell>
          <cell r="AH26" t="str">
            <v>Active</v>
          </cell>
          <cell r="AI26" t="str">
            <v>PREMISES LICENCE</v>
          </cell>
          <cell r="AJ26" t="str">
            <v>Stuart Mackaness</v>
          </cell>
          <cell r="AK26" t="str">
            <v>Owner</v>
          </cell>
          <cell r="AL26" t="str">
            <v>Wayland Games</v>
          </cell>
          <cell r="AM26" t="str">
            <v>17-19 Eldon Way Ind Est</v>
          </cell>
          <cell r="AN26" t="str">
            <v>Hockley</v>
          </cell>
          <cell r="AO26" t="str">
            <v>Essex</v>
          </cell>
          <cell r="AP26" t="str">
            <v>SS5 4AD</v>
          </cell>
          <cell r="AQ26">
            <v>295</v>
          </cell>
          <cell r="AR26" t="str">
            <v>N</v>
          </cell>
          <cell r="AS26" t="str">
            <v>Hockley</v>
          </cell>
        </row>
        <row r="27">
          <cell r="B27" t="str">
            <v>05/00303/LAPRE</v>
          </cell>
          <cell r="C27" t="str">
            <v>BULL INN</v>
          </cell>
          <cell r="D27" t="str">
            <v>99 MAIN ROAD</v>
          </cell>
          <cell r="F27" t="str">
            <v>HOCKLEY</v>
          </cell>
          <cell r="G27" t="str">
            <v>ESSEX</v>
          </cell>
          <cell r="H27" t="str">
            <v>SS5 4RN</v>
          </cell>
          <cell r="I27" t="str">
            <v xml:space="preserve">PUBLIC HOUSE	</v>
          </cell>
          <cell r="J27" t="str">
            <v>E</v>
          </cell>
          <cell r="K27">
            <v>131000</v>
          </cell>
          <cell r="L27" t="str">
            <v>N</v>
          </cell>
          <cell r="M27" t="str">
            <v>1 HOUR</v>
          </cell>
          <cell r="N27" t="str">
            <v>N</v>
          </cell>
          <cell r="O27" t="str">
            <v>N</v>
          </cell>
          <cell r="P27" t="str">
            <v>N</v>
          </cell>
          <cell r="Q27" t="str">
            <v>Y</v>
          </cell>
          <cell r="R27" t="str">
            <v>N</v>
          </cell>
          <cell r="S27" t="str">
            <v>Y</v>
          </cell>
          <cell r="T27" t="str">
            <v>Y</v>
          </cell>
          <cell r="Y27" t="str">
            <v>Y</v>
          </cell>
          <cell r="Z27" t="str">
            <v>Y</v>
          </cell>
          <cell r="AA27" t="str">
            <v>Y</v>
          </cell>
          <cell r="AB27" t="str">
            <v>Y</v>
          </cell>
          <cell r="AC27" t="e">
            <v>#N/A</v>
          </cell>
          <cell r="AD27">
            <v>43833</v>
          </cell>
          <cell r="AE27">
            <v>44803</v>
          </cell>
          <cell r="AF27">
            <v>0</v>
          </cell>
          <cell r="AG27">
            <v>0</v>
          </cell>
          <cell r="AH27" t="str">
            <v>Active</v>
          </cell>
          <cell r="AI27" t="str">
            <v>PREMISES LICENCE</v>
          </cell>
          <cell r="AK27" t="str">
            <v>Corporate Business</v>
          </cell>
          <cell r="AL27" t="str">
            <v>Spirit Pub Company (Services) Ltd</v>
          </cell>
          <cell r="AM27" t="str">
            <v>Westgate Brewery</v>
          </cell>
          <cell r="AN27" t="str">
            <v>Bury St Edmunds</v>
          </cell>
          <cell r="AO27" t="str">
            <v>Suffolk</v>
          </cell>
          <cell r="AP27" t="str">
            <v>IP33 1QT</v>
          </cell>
          <cell r="AQ27">
            <v>350</v>
          </cell>
          <cell r="AR27" t="str">
            <v>N</v>
          </cell>
          <cell r="AS27" t="str">
            <v>Hockley West</v>
          </cell>
        </row>
        <row r="28">
          <cell r="B28" t="str">
            <v>05/00487/LAPRE</v>
          </cell>
          <cell r="C28" t="str">
            <v>BULL LANE STORES</v>
          </cell>
          <cell r="D28" t="str">
            <v>88 BULL LANE</v>
          </cell>
          <cell r="F28" t="str">
            <v>RAYLEIGH</v>
          </cell>
          <cell r="G28" t="str">
            <v>ESSEX</v>
          </cell>
          <cell r="H28" t="str">
            <v>SS6 8NQ</v>
          </cell>
          <cell r="I28" t="str">
            <v>OFF LICENCE</v>
          </cell>
          <cell r="J28" t="str">
            <v>B</v>
          </cell>
          <cell r="K28">
            <v>10500</v>
          </cell>
          <cell r="L28" t="str">
            <v>N</v>
          </cell>
          <cell r="M28" t="str">
            <v>NO</v>
          </cell>
          <cell r="N28" t="str">
            <v>N</v>
          </cell>
          <cell r="O28" t="str">
            <v>Y</v>
          </cell>
          <cell r="P28" t="str">
            <v>N</v>
          </cell>
          <cell r="Q28" t="str">
            <v>N</v>
          </cell>
          <cell r="R28" t="str">
            <v>N</v>
          </cell>
          <cell r="S28" t="str">
            <v>N</v>
          </cell>
          <cell r="T28" t="str">
            <v>N</v>
          </cell>
          <cell r="U28" t="str">
            <v>N</v>
          </cell>
          <cell r="V28" t="str">
            <v>N</v>
          </cell>
          <cell r="W28" t="str">
            <v>N</v>
          </cell>
          <cell r="AB28" t="str">
            <v>N</v>
          </cell>
          <cell r="AC28" t="str">
            <v>IJVF63NCN8000</v>
          </cell>
          <cell r="AD28">
            <v>38552</v>
          </cell>
          <cell r="AE28">
            <v>44805</v>
          </cell>
          <cell r="AF28">
            <v>0</v>
          </cell>
          <cell r="AG28">
            <v>0</v>
          </cell>
          <cell r="AH28" t="str">
            <v>Active</v>
          </cell>
          <cell r="AI28" t="str">
            <v>PREMISES LICENCE</v>
          </cell>
          <cell r="AL28" t="str">
            <v>BULL LANE STORES</v>
          </cell>
          <cell r="AM28" t="str">
            <v>88 BULL LANE</v>
          </cell>
          <cell r="AN28" t="str">
            <v>RAYLEIGH</v>
          </cell>
          <cell r="AO28" t="str">
            <v>ESSEX</v>
          </cell>
          <cell r="AP28" t="str">
            <v>SS6 8NQ</v>
          </cell>
          <cell r="AQ28">
            <v>180</v>
          </cell>
          <cell r="AR28" t="str">
            <v>N</v>
          </cell>
          <cell r="AS28" t="str">
            <v>Trinity</v>
          </cell>
        </row>
        <row r="29">
          <cell r="B29" t="str">
            <v>05/00563/LAPRE</v>
          </cell>
          <cell r="C29" t="str">
            <v>CANEWDON VILLAGE HALL</v>
          </cell>
          <cell r="D29" t="str">
            <v>LAMBOURNE HALL ROAD</v>
          </cell>
          <cell r="F29" t="str">
            <v>CANEWDON</v>
          </cell>
          <cell r="G29" t="str">
            <v>ESSEX</v>
          </cell>
          <cell r="H29" t="str">
            <v>SS4 3PG</v>
          </cell>
          <cell r="I29" t="str">
            <v>HALL</v>
          </cell>
          <cell r="J29" t="str">
            <v>O</v>
          </cell>
          <cell r="K29">
            <v>0</v>
          </cell>
          <cell r="L29" t="str">
            <v>N</v>
          </cell>
          <cell r="M29" t="str">
            <v>NO</v>
          </cell>
          <cell r="N29" t="str">
            <v>N</v>
          </cell>
          <cell r="O29" t="str">
            <v>N</v>
          </cell>
          <cell r="P29" t="str">
            <v>N</v>
          </cell>
          <cell r="Q29" t="str">
            <v>N</v>
          </cell>
          <cell r="R29" t="str">
            <v>Y</v>
          </cell>
          <cell r="S29" t="str">
            <v>N</v>
          </cell>
          <cell r="T29" t="str">
            <v>Y</v>
          </cell>
          <cell r="U29" t="str">
            <v>Y</v>
          </cell>
          <cell r="V29" t="str">
            <v>N</v>
          </cell>
          <cell r="W29" t="str">
            <v>N</v>
          </cell>
          <cell r="Y29" t="str">
            <v>Y</v>
          </cell>
          <cell r="Z29" t="str">
            <v>Y</v>
          </cell>
          <cell r="AA29" t="str">
            <v>Y</v>
          </cell>
          <cell r="AB29" t="str">
            <v>Y</v>
          </cell>
          <cell r="AC29" t="str">
            <v>IKAIW5NCP6000</v>
          </cell>
          <cell r="AD29">
            <v>38560</v>
          </cell>
          <cell r="AE29">
            <v>2958465</v>
          </cell>
          <cell r="AF29">
            <v>0</v>
          </cell>
          <cell r="AG29">
            <v>0</v>
          </cell>
          <cell r="AH29" t="str">
            <v>Active</v>
          </cell>
          <cell r="AI29" t="str">
            <v>PREMISES LICENCE</v>
          </cell>
          <cell r="AL29" t="str">
            <v>CANEWDON VILLAGE HALL</v>
          </cell>
          <cell r="AM29" t="str">
            <v>LAMBOURNE HALL ROAD</v>
          </cell>
          <cell r="AN29" t="str">
            <v>CANEWDON</v>
          </cell>
          <cell r="AO29" t="str">
            <v>ESSEX</v>
          </cell>
          <cell r="AP29" t="str">
            <v>SS4 3PG</v>
          </cell>
          <cell r="AQ29">
            <v>0</v>
          </cell>
          <cell r="AR29" t="str">
            <v>N</v>
          </cell>
          <cell r="AS29" t="str">
            <v>Hockley &amp; Ashingdon</v>
          </cell>
        </row>
        <row r="30">
          <cell r="B30" t="str">
            <v>05/00211/LAPRE</v>
          </cell>
          <cell r="C30" t="str">
            <v>CARPENTERS ARMS</v>
          </cell>
          <cell r="D30" t="str">
            <v>OLD LONDON ROAD</v>
          </cell>
          <cell r="E30" t="str">
            <v>RAWRETH</v>
          </cell>
          <cell r="F30" t="str">
            <v>WICKFORD</v>
          </cell>
          <cell r="G30" t="str">
            <v>ESSEX</v>
          </cell>
          <cell r="H30" t="str">
            <v>SS11 8TZ</v>
          </cell>
          <cell r="I30" t="str">
            <v>PUBLIC HOUSE</v>
          </cell>
          <cell r="J30" t="str">
            <v>C</v>
          </cell>
          <cell r="K30">
            <v>49000</v>
          </cell>
          <cell r="L30" t="str">
            <v>Y</v>
          </cell>
          <cell r="M30" t="str">
            <v>1 HOUR</v>
          </cell>
          <cell r="N30" t="str">
            <v>N</v>
          </cell>
          <cell r="O30" t="str">
            <v>N</v>
          </cell>
          <cell r="P30" t="str">
            <v>N</v>
          </cell>
          <cell r="Q30" t="str">
            <v>Y</v>
          </cell>
          <cell r="R30" t="str">
            <v>N</v>
          </cell>
          <cell r="S30" t="str">
            <v>Y</v>
          </cell>
          <cell r="T30" t="str">
            <v>Y</v>
          </cell>
          <cell r="Y30" t="str">
            <v>Y</v>
          </cell>
          <cell r="Z30" t="str">
            <v>Y</v>
          </cell>
          <cell r="AA30" t="str">
            <v>Y</v>
          </cell>
          <cell r="AB30" t="str">
            <v>Y</v>
          </cell>
          <cell r="AC30" t="str">
            <v>IGKSJHNCN8000</v>
          </cell>
          <cell r="AD30">
            <v>38485</v>
          </cell>
          <cell r="AE30">
            <v>44804</v>
          </cell>
          <cell r="AF30">
            <v>0</v>
          </cell>
          <cell r="AG30">
            <v>0</v>
          </cell>
          <cell r="AH30" t="str">
            <v>Active</v>
          </cell>
          <cell r="AI30" t="str">
            <v>PREMISES LICENCE</v>
          </cell>
          <cell r="AK30" t="str">
            <v>Corporate Business</v>
          </cell>
          <cell r="AL30" t="str">
            <v>Spirit Pub Company (Leased) Ltd</v>
          </cell>
          <cell r="AM30" t="str">
            <v>Sunrise House</v>
          </cell>
          <cell r="AN30" t="str">
            <v>Ninth Avenue</v>
          </cell>
          <cell r="AO30" t="str">
            <v>Burton Upon Tre</v>
          </cell>
          <cell r="AP30" t="str">
            <v>DE14 3JZ</v>
          </cell>
          <cell r="AQ30">
            <v>295</v>
          </cell>
          <cell r="AR30" t="str">
            <v>N</v>
          </cell>
          <cell r="AS30" t="str">
            <v>Downhall &amp; Rawreth</v>
          </cell>
        </row>
        <row r="31">
          <cell r="B31" t="str">
            <v>05/00733/LAPRE</v>
          </cell>
          <cell r="C31" t="str">
            <v>CASTLE INN</v>
          </cell>
          <cell r="D31" t="str">
            <v>181 LITTLE WAKERING ROAD</v>
          </cell>
          <cell r="E31" t="str">
            <v>LITTLE WAKERING</v>
          </cell>
          <cell r="F31" t="str">
            <v>SOUTHEND-ON-SEA</v>
          </cell>
          <cell r="G31" t="str">
            <v>ESSEX</v>
          </cell>
          <cell r="H31" t="str">
            <v>SS3 0JW</v>
          </cell>
          <cell r="I31" t="str">
            <v xml:space="preserve">PUBLIC HOUSE	</v>
          </cell>
          <cell r="J31" t="str">
            <v>B</v>
          </cell>
          <cell r="K31">
            <v>11000</v>
          </cell>
          <cell r="L31" t="str">
            <v>Y</v>
          </cell>
          <cell r="M31" t="str">
            <v>1 HOUR</v>
          </cell>
          <cell r="N31" t="str">
            <v>N</v>
          </cell>
          <cell r="O31" t="str">
            <v>N</v>
          </cell>
          <cell r="P31" t="str">
            <v>N</v>
          </cell>
          <cell r="Q31" t="str">
            <v>Y</v>
          </cell>
          <cell r="R31" t="str">
            <v>N</v>
          </cell>
          <cell r="S31" t="str">
            <v>Y</v>
          </cell>
          <cell r="T31" t="str">
            <v>Y</v>
          </cell>
          <cell r="V31" t="str">
            <v>Y</v>
          </cell>
          <cell r="Y31" t="str">
            <v>Y</v>
          </cell>
          <cell r="Z31" t="str">
            <v>Y</v>
          </cell>
          <cell r="AA31" t="str">
            <v>Y</v>
          </cell>
          <cell r="AB31" t="str">
            <v>Y</v>
          </cell>
          <cell r="AC31" t="e">
            <v>#N/A</v>
          </cell>
          <cell r="AD31">
            <v>42562</v>
          </cell>
          <cell r="AE31">
            <v>44803</v>
          </cell>
          <cell r="AF31">
            <v>0</v>
          </cell>
          <cell r="AG31">
            <v>0</v>
          </cell>
          <cell r="AH31" t="str">
            <v>Active</v>
          </cell>
          <cell r="AI31" t="str">
            <v>PREMISES LICENCE</v>
          </cell>
          <cell r="AJ31" t="str">
            <v>Trust Inns Ltd</v>
          </cell>
          <cell r="AK31" t="str">
            <v>Owner</v>
          </cell>
          <cell r="AL31" t="str">
            <v>CASTLE INN</v>
          </cell>
          <cell r="AM31" t="str">
            <v>Foxhole Road  Ackhurst Park</v>
          </cell>
          <cell r="AN31" t="str">
            <v>Chorley</v>
          </cell>
          <cell r="AO31" t="str">
            <v>Lancaster</v>
          </cell>
          <cell r="AP31" t="str">
            <v>PR7 1NY</v>
          </cell>
          <cell r="AQ31">
            <v>180</v>
          </cell>
          <cell r="AR31" t="str">
            <v>N</v>
          </cell>
          <cell r="AS31" t="str">
            <v>Barling and Sutton</v>
          </cell>
        </row>
        <row r="32">
          <cell r="B32" t="str">
            <v>11/00061/LAPRE</v>
          </cell>
          <cell r="C32" t="str">
            <v>CHANDOS SERVICE STATION</v>
          </cell>
          <cell r="D32" t="str">
            <v>GREENSWARD LANE</v>
          </cell>
          <cell r="F32" t="str">
            <v>HOCKLEY</v>
          </cell>
          <cell r="G32" t="str">
            <v>ESSEX</v>
          </cell>
          <cell r="H32" t="str">
            <v>SS5 5HA</v>
          </cell>
          <cell r="I32" t="str">
            <v>OFF LICENCE</v>
          </cell>
          <cell r="J32" t="str">
            <v>C</v>
          </cell>
          <cell r="K32">
            <v>45250</v>
          </cell>
          <cell r="L32" t="str">
            <v>N</v>
          </cell>
          <cell r="M32" t="str">
            <v>NO</v>
          </cell>
          <cell r="N32" t="str">
            <v>Y</v>
          </cell>
          <cell r="O32" t="str">
            <v>Y</v>
          </cell>
          <cell r="P32" t="str">
            <v>N</v>
          </cell>
          <cell r="Q32" t="str">
            <v>N</v>
          </cell>
          <cell r="R32" t="str">
            <v>N</v>
          </cell>
          <cell r="S32" t="str">
            <v>Y</v>
          </cell>
          <cell r="T32" t="str">
            <v>N</v>
          </cell>
          <cell r="U32" t="str">
            <v>N</v>
          </cell>
          <cell r="V32" t="str">
            <v>N</v>
          </cell>
          <cell r="W32" t="str">
            <v>N</v>
          </cell>
          <cell r="AB32" t="str">
            <v>N</v>
          </cell>
          <cell r="AC32" t="e">
            <v>#N/A</v>
          </cell>
          <cell r="AE32">
            <v>44636</v>
          </cell>
          <cell r="AF32">
            <v>0</v>
          </cell>
          <cell r="AG32">
            <v>0</v>
          </cell>
          <cell r="AH32" t="str">
            <v>Active</v>
          </cell>
          <cell r="AI32" t="str">
            <v>PREMISES LICENCE</v>
          </cell>
          <cell r="AK32" t="str">
            <v>Corporate Business</v>
          </cell>
          <cell r="AL32" t="str">
            <v>Rontec Watford Limited</v>
          </cell>
          <cell r="AM32" t="str">
            <v>13/14 Esplanade</v>
          </cell>
          <cell r="AN32" t="str">
            <v>St Helier</v>
          </cell>
          <cell r="AO32" t="str">
            <v>Jersey</v>
          </cell>
          <cell r="AP32" t="str">
            <v>JE1 1BD</v>
          </cell>
          <cell r="AQ32">
            <v>295</v>
          </cell>
          <cell r="AR32" t="str">
            <v>N</v>
          </cell>
          <cell r="AS32" t="str">
            <v>Hockley</v>
          </cell>
        </row>
        <row r="33">
          <cell r="B33" t="str">
            <v>05/00259/LAPRE</v>
          </cell>
          <cell r="C33" t="str">
            <v>CHASERS</v>
          </cell>
          <cell r="D33" t="str">
            <v>90 THE CHASE</v>
          </cell>
          <cell r="F33" t="str">
            <v>RAYLEIGH</v>
          </cell>
          <cell r="G33" t="str">
            <v>ESSEX</v>
          </cell>
          <cell r="H33" t="str">
            <v>SS6 8QP</v>
          </cell>
          <cell r="I33" t="str">
            <v>OFF LICENCE</v>
          </cell>
          <cell r="J33" t="str">
            <v>B</v>
          </cell>
          <cell r="K33">
            <v>8900</v>
          </cell>
          <cell r="L33" t="str">
            <v>N</v>
          </cell>
          <cell r="M33" t="str">
            <v>NO</v>
          </cell>
          <cell r="N33" t="str">
            <v>N</v>
          </cell>
          <cell r="O33" t="str">
            <v>Y</v>
          </cell>
          <cell r="P33" t="str">
            <v>N</v>
          </cell>
          <cell r="Q33" t="str">
            <v>N</v>
          </cell>
          <cell r="R33" t="str">
            <v>N</v>
          </cell>
          <cell r="S33" t="str">
            <v>N</v>
          </cell>
          <cell r="T33" t="str">
            <v>N</v>
          </cell>
          <cell r="U33" t="str">
            <v>N</v>
          </cell>
          <cell r="V33" t="str">
            <v>N</v>
          </cell>
          <cell r="W33" t="str">
            <v>N</v>
          </cell>
          <cell r="AB33" t="str">
            <v>N</v>
          </cell>
          <cell r="AC33" t="e">
            <v>#N/A</v>
          </cell>
          <cell r="AD33">
            <v>38511</v>
          </cell>
          <cell r="AE33">
            <v>44720</v>
          </cell>
          <cell r="AF33">
            <v>0</v>
          </cell>
          <cell r="AG33">
            <v>0</v>
          </cell>
          <cell r="AH33" t="str">
            <v>Active</v>
          </cell>
          <cell r="AI33" t="str">
            <v>PREMISES LICENCE</v>
          </cell>
          <cell r="AL33" t="str">
            <v>CHASERS</v>
          </cell>
          <cell r="AM33" t="str">
            <v>90 THE CHASE</v>
          </cell>
          <cell r="AN33" t="str">
            <v>RAYLEIGH</v>
          </cell>
          <cell r="AO33" t="str">
            <v>ESSEX</v>
          </cell>
          <cell r="AP33" t="str">
            <v>SS6 8QP</v>
          </cell>
          <cell r="AQ33">
            <v>180</v>
          </cell>
          <cell r="AR33" t="str">
            <v>N</v>
          </cell>
          <cell r="AS33" t="str">
            <v>Lodge</v>
          </cell>
        </row>
        <row r="34">
          <cell r="B34" t="str">
            <v>14/00706/LAPRE</v>
          </cell>
          <cell r="C34" t="str">
            <v>CHERRY ORCHARD</v>
          </cell>
          <cell r="D34" t="str">
            <v>CHERRY ORCHARD WAY</v>
          </cell>
          <cell r="F34" t="str">
            <v>ROCHFORD</v>
          </cell>
          <cell r="G34" t="str">
            <v>ESSEX</v>
          </cell>
          <cell r="H34" t="str">
            <v>SS4</v>
          </cell>
          <cell r="I34" t="str">
            <v>OPEN LAND</v>
          </cell>
          <cell r="J34" t="str">
            <v>A</v>
          </cell>
          <cell r="K34">
            <v>0</v>
          </cell>
          <cell r="L34" t="str">
            <v>N</v>
          </cell>
          <cell r="M34" t="str">
            <v>NO</v>
          </cell>
          <cell r="N34" t="str">
            <v>N</v>
          </cell>
          <cell r="O34" t="str">
            <v>N</v>
          </cell>
          <cell r="P34" t="str">
            <v>N</v>
          </cell>
          <cell r="Q34" t="str">
            <v>N</v>
          </cell>
          <cell r="R34" t="str">
            <v>Y</v>
          </cell>
          <cell r="S34" t="str">
            <v>Y</v>
          </cell>
          <cell r="T34" t="str">
            <v>Y</v>
          </cell>
          <cell r="U34" t="str">
            <v>Y</v>
          </cell>
          <cell r="V34" t="str">
            <v>Y</v>
          </cell>
          <cell r="W34" t="str">
            <v>N</v>
          </cell>
          <cell r="Y34" t="str">
            <v>Y</v>
          </cell>
          <cell r="Z34" t="str">
            <v>Y</v>
          </cell>
          <cell r="AA34" t="str">
            <v>Y</v>
          </cell>
          <cell r="AB34" t="str">
            <v>Y</v>
          </cell>
          <cell r="AC34" t="str">
            <v>NFP3NGNC09M00</v>
          </cell>
          <cell r="AD34">
            <v>41970</v>
          </cell>
          <cell r="AE34">
            <v>2958465</v>
          </cell>
          <cell r="AF34">
            <v>0</v>
          </cell>
          <cell r="AG34">
            <v>0</v>
          </cell>
          <cell r="AH34" t="str">
            <v>Active</v>
          </cell>
          <cell r="AI34" t="str">
            <v>PREMISES LICENCE</v>
          </cell>
          <cell r="AL34" t="str">
            <v>CHERRY ORCHARD</v>
          </cell>
          <cell r="AM34" t="str">
            <v>CHERRY ORCHARD WAY</v>
          </cell>
          <cell r="AN34" t="str">
            <v>ROCHFORD</v>
          </cell>
          <cell r="AO34" t="str">
            <v>ESSEX</v>
          </cell>
          <cell r="AP34" t="str">
            <v>SS4</v>
          </cell>
          <cell r="AQ34">
            <v>0</v>
          </cell>
          <cell r="AR34" t="str">
            <v>N</v>
          </cell>
          <cell r="AS34" t="str">
            <v>Rochford</v>
          </cell>
        </row>
        <row r="35">
          <cell r="B35" t="str">
            <v>05/00710/LAPRE</v>
          </cell>
          <cell r="C35" t="str">
            <v>CHERRY TREE</v>
          </cell>
          <cell r="D35" t="str">
            <v>STAMBRIDGE ROAD</v>
          </cell>
          <cell r="F35" t="str">
            <v>ROCHFORD</v>
          </cell>
          <cell r="G35" t="str">
            <v>ESSEX</v>
          </cell>
          <cell r="H35" t="str">
            <v>SS4 2AF</v>
          </cell>
          <cell r="I35" t="str">
            <v xml:space="preserve">PUBLIC HOUSE	</v>
          </cell>
          <cell r="J35" t="str">
            <v>C</v>
          </cell>
          <cell r="K35">
            <v>50000</v>
          </cell>
          <cell r="L35" t="str">
            <v>Y</v>
          </cell>
          <cell r="M35" t="str">
            <v>XMAS EVE &amp; BOX 1AM</v>
          </cell>
          <cell r="N35" t="str">
            <v>N</v>
          </cell>
          <cell r="O35" t="str">
            <v>N</v>
          </cell>
          <cell r="P35" t="str">
            <v>N</v>
          </cell>
          <cell r="Q35" t="str">
            <v>Y</v>
          </cell>
          <cell r="R35" t="str">
            <v>N</v>
          </cell>
          <cell r="S35" t="str">
            <v>Y</v>
          </cell>
          <cell r="T35" t="str">
            <v>Y</v>
          </cell>
          <cell r="Z35" t="str">
            <v>Y</v>
          </cell>
          <cell r="AB35" t="str">
            <v>N</v>
          </cell>
          <cell r="AC35" t="e">
            <v>#N/A</v>
          </cell>
          <cell r="AE35">
            <v>44806</v>
          </cell>
          <cell r="AF35">
            <v>1</v>
          </cell>
          <cell r="AG35">
            <v>2</v>
          </cell>
          <cell r="AH35" t="str">
            <v>Active</v>
          </cell>
          <cell r="AI35" t="str">
            <v>PREMISES LICENCE</v>
          </cell>
          <cell r="AJ35" t="str">
            <v>Craig Sunter</v>
          </cell>
          <cell r="AK35" t="str">
            <v>Corporate Business</v>
          </cell>
          <cell r="AL35" t="str">
            <v>Pie &amp; Pint Inns (The Cherry Tree) Ltd</v>
          </cell>
          <cell r="AM35" t="str">
            <v>1386, London Road,</v>
          </cell>
          <cell r="AN35" t="str">
            <v>Leigh On Sea</v>
          </cell>
          <cell r="AO35" t="str">
            <v>Essex</v>
          </cell>
          <cell r="AP35" t="str">
            <v>SS9 2UJ</v>
          </cell>
          <cell r="AQ35">
            <v>295</v>
          </cell>
          <cell r="AR35" t="str">
            <v>N</v>
          </cell>
          <cell r="AS35" t="str">
            <v>Hockley &amp; Ashingdon</v>
          </cell>
        </row>
        <row r="36">
          <cell r="B36" t="str">
            <v>05/00286/LAPRE</v>
          </cell>
          <cell r="C36" t="str">
            <v>CHICHESTER (TUDOR BAR)</v>
          </cell>
          <cell r="D36" t="str">
            <v>OLD LONDON ROAD</v>
          </cell>
          <cell r="E36" t="str">
            <v>RAWRETH</v>
          </cell>
          <cell r="F36" t="str">
            <v>WICKFORD</v>
          </cell>
          <cell r="G36" t="str">
            <v>ESSEX</v>
          </cell>
          <cell r="H36" t="str">
            <v>SS11 8UE</v>
          </cell>
          <cell r="I36" t="str">
            <v xml:space="preserve">FUNCTION SUITE 	</v>
          </cell>
          <cell r="J36" t="str">
            <v>C</v>
          </cell>
          <cell r="K36">
            <v>56000</v>
          </cell>
          <cell r="L36" t="str">
            <v>Y</v>
          </cell>
          <cell r="M36" t="str">
            <v>NO</v>
          </cell>
          <cell r="N36" t="str">
            <v>N</v>
          </cell>
          <cell r="O36" t="str">
            <v>N</v>
          </cell>
          <cell r="P36" t="str">
            <v>N</v>
          </cell>
          <cell r="Q36" t="str">
            <v>Y</v>
          </cell>
          <cell r="R36" t="str">
            <v>N</v>
          </cell>
          <cell r="S36" t="str">
            <v>Y</v>
          </cell>
          <cell r="T36" t="str">
            <v>Y</v>
          </cell>
          <cell r="V36" t="str">
            <v>Y</v>
          </cell>
          <cell r="Y36" t="str">
            <v>Y</v>
          </cell>
          <cell r="Z36" t="str">
            <v>Y</v>
          </cell>
          <cell r="AA36" t="str">
            <v>Y</v>
          </cell>
          <cell r="AB36" t="str">
            <v>Y</v>
          </cell>
          <cell r="AC36">
            <v>10010562434</v>
          </cell>
          <cell r="AD36">
            <v>38534</v>
          </cell>
          <cell r="AE36">
            <v>44743</v>
          </cell>
          <cell r="AF36">
            <v>0</v>
          </cell>
          <cell r="AG36">
            <v>2</v>
          </cell>
          <cell r="AH36" t="str">
            <v>Active</v>
          </cell>
          <cell r="AI36" t="str">
            <v>PREMISES LICENCE</v>
          </cell>
          <cell r="AJ36" t="str">
            <v>James Gibson</v>
          </cell>
          <cell r="AK36" t="str">
            <v>Premises</v>
          </cell>
          <cell r="AL36" t="str">
            <v>The Chichester</v>
          </cell>
          <cell r="AM36" t="str">
            <v>Old London Road</v>
          </cell>
          <cell r="AN36" t="str">
            <v>Rawreth</v>
          </cell>
          <cell r="AO36" t="str">
            <v>Essex</v>
          </cell>
          <cell r="AP36" t="str">
            <v>SS11 8UE</v>
          </cell>
          <cell r="AQ36">
            <v>295</v>
          </cell>
          <cell r="AR36" t="str">
            <v>N</v>
          </cell>
          <cell r="AS36" t="str">
            <v>Downhall &amp; Rawreth</v>
          </cell>
        </row>
        <row r="37">
          <cell r="B37" t="str">
            <v>05/00711/LAPRE</v>
          </cell>
          <cell r="C37" t="str">
            <v>CHICHESTER HOTEL</v>
          </cell>
          <cell r="D37" t="str">
            <v>OLD LONDON ROAD</v>
          </cell>
          <cell r="E37" t="str">
            <v>RAWRETH</v>
          </cell>
          <cell r="F37" t="str">
            <v>WICKFORD</v>
          </cell>
          <cell r="G37" t="str">
            <v>ESSEX</v>
          </cell>
          <cell r="H37" t="str">
            <v>SS11 8UE</v>
          </cell>
          <cell r="I37" t="str">
            <v xml:space="preserve">HOTEL	</v>
          </cell>
          <cell r="J37" t="str">
            <v>C</v>
          </cell>
          <cell r="K37">
            <v>56000</v>
          </cell>
          <cell r="L37" t="str">
            <v>Y</v>
          </cell>
          <cell r="M37" t="str">
            <v>NO</v>
          </cell>
          <cell r="N37" t="str">
            <v>N</v>
          </cell>
          <cell r="O37" t="str">
            <v>N</v>
          </cell>
          <cell r="P37" t="str">
            <v>N</v>
          </cell>
          <cell r="Q37" t="str">
            <v>Y</v>
          </cell>
          <cell r="R37" t="str">
            <v>N</v>
          </cell>
          <cell r="Y37" t="str">
            <v>Y</v>
          </cell>
          <cell r="Z37" t="str">
            <v>Y</v>
          </cell>
          <cell r="AA37" t="str">
            <v>Y</v>
          </cell>
          <cell r="AB37" t="str">
            <v>Y</v>
          </cell>
          <cell r="AC37" t="e">
            <v>#N/A</v>
          </cell>
          <cell r="AE37">
            <v>44789</v>
          </cell>
          <cell r="AF37">
            <v>0</v>
          </cell>
          <cell r="AG37">
            <v>2</v>
          </cell>
          <cell r="AH37" t="str">
            <v>Active</v>
          </cell>
          <cell r="AI37" t="str">
            <v>PREMISES LICENCE</v>
          </cell>
          <cell r="AJ37" t="str">
            <v>James Gibson</v>
          </cell>
          <cell r="AK37" t="str">
            <v>Premises</v>
          </cell>
          <cell r="AL37" t="str">
            <v>Chichester Hotel</v>
          </cell>
          <cell r="AM37" t="str">
            <v>Old London Road</v>
          </cell>
          <cell r="AN37" t="str">
            <v>Rawreth</v>
          </cell>
          <cell r="AO37" t="str">
            <v>Essex</v>
          </cell>
          <cell r="AP37" t="str">
            <v>SS1 8UE</v>
          </cell>
          <cell r="AQ37">
            <v>295</v>
          </cell>
          <cell r="AR37" t="str">
            <v>N</v>
          </cell>
          <cell r="AS37" t="str">
            <v>Downhall &amp; Rawreth</v>
          </cell>
        </row>
        <row r="38">
          <cell r="B38" t="str">
            <v>05/00618/LAPRE</v>
          </cell>
          <cell r="C38" t="str">
            <v>CHOI YIN RESTAURANT</v>
          </cell>
          <cell r="D38" t="str">
            <v>122 HIGH STREET</v>
          </cell>
          <cell r="F38" t="str">
            <v>RAYLEIGH</v>
          </cell>
          <cell r="G38" t="str">
            <v>ESSEX</v>
          </cell>
          <cell r="H38" t="str">
            <v>SS6 7BY</v>
          </cell>
          <cell r="I38" t="str">
            <v xml:space="preserve">RESTAURANT	</v>
          </cell>
          <cell r="J38" t="str">
            <v>B</v>
          </cell>
          <cell r="K38">
            <v>15500</v>
          </cell>
          <cell r="L38" t="str">
            <v>Y</v>
          </cell>
          <cell r="M38" t="str">
            <v>NO</v>
          </cell>
          <cell r="N38" t="str">
            <v>N</v>
          </cell>
          <cell r="O38" t="str">
            <v>N</v>
          </cell>
          <cell r="P38" t="str">
            <v>Y</v>
          </cell>
          <cell r="Q38" t="str">
            <v>N</v>
          </cell>
          <cell r="R38" t="str">
            <v>N</v>
          </cell>
          <cell r="S38" t="str">
            <v>Y</v>
          </cell>
          <cell r="T38" t="str">
            <v>N</v>
          </cell>
          <cell r="AB38" t="str">
            <v>N</v>
          </cell>
          <cell r="AC38" t="e">
            <v>#N/A</v>
          </cell>
          <cell r="AD38">
            <v>38568</v>
          </cell>
          <cell r="AE38">
            <v>44777</v>
          </cell>
          <cell r="AF38">
            <v>0</v>
          </cell>
          <cell r="AG38">
            <v>0</v>
          </cell>
          <cell r="AH38" t="str">
            <v>Active</v>
          </cell>
          <cell r="AI38" t="str">
            <v>PREMISES LICENCE</v>
          </cell>
          <cell r="AJ38" t="str">
            <v>Mrs Jiqin Wang</v>
          </cell>
          <cell r="AK38" t="str">
            <v>Owner</v>
          </cell>
          <cell r="AM38" t="str">
            <v>34 Aldbury Avenue</v>
          </cell>
          <cell r="AN38" t="str">
            <v>Wembley</v>
          </cell>
          <cell r="AP38" t="str">
            <v>HA9 6EY</v>
          </cell>
          <cell r="AQ38">
            <v>180</v>
          </cell>
          <cell r="AR38" t="str">
            <v>Y</v>
          </cell>
          <cell r="AS38" t="str">
            <v>Wheatley</v>
          </cell>
        </row>
        <row r="39">
          <cell r="B39" t="str">
            <v>16/00273/LAPRE</v>
          </cell>
          <cell r="C39" t="str">
            <v>CAFÉ No. 11</v>
          </cell>
          <cell r="D39" t="str">
            <v>11 LONDON ROAD</v>
          </cell>
          <cell r="F39" t="str">
            <v>RAYLEIGH</v>
          </cell>
          <cell r="G39" t="str">
            <v>ESSEX</v>
          </cell>
          <cell r="H39" t="str">
            <v>SS6 9HN</v>
          </cell>
          <cell r="I39" t="str">
            <v xml:space="preserve">RESTAURANT	</v>
          </cell>
          <cell r="J39" t="str">
            <v>B</v>
          </cell>
          <cell r="K39">
            <v>7700</v>
          </cell>
          <cell r="L39" t="str">
            <v>N</v>
          </cell>
          <cell r="M39" t="str">
            <v>NO</v>
          </cell>
          <cell r="N39" t="str">
            <v>N</v>
          </cell>
          <cell r="O39" t="str">
            <v>N</v>
          </cell>
          <cell r="P39" t="str">
            <v>Y</v>
          </cell>
          <cell r="Q39" t="str">
            <v>N</v>
          </cell>
          <cell r="R39" t="str">
            <v>N</v>
          </cell>
          <cell r="S39" t="str">
            <v>n</v>
          </cell>
          <cell r="T39" t="str">
            <v>n</v>
          </cell>
          <cell r="U39" t="str">
            <v>n</v>
          </cell>
          <cell r="V39" t="str">
            <v>n</v>
          </cell>
          <cell r="W39" t="str">
            <v>n</v>
          </cell>
          <cell r="X39" t="str">
            <v>n</v>
          </cell>
          <cell r="Y39" t="str">
            <v>n</v>
          </cell>
          <cell r="Z39" t="str">
            <v>n</v>
          </cell>
          <cell r="AA39" t="str">
            <v>n</v>
          </cell>
          <cell r="AB39" t="str">
            <v>N</v>
          </cell>
          <cell r="AC39" t="e">
            <v>#N/A</v>
          </cell>
          <cell r="AE39">
            <v>44736</v>
          </cell>
          <cell r="AF39">
            <v>1</v>
          </cell>
          <cell r="AG39">
            <v>2</v>
          </cell>
          <cell r="AH39" t="str">
            <v>Active</v>
          </cell>
          <cell r="AI39" t="str">
            <v>PREMISES LICENCE</v>
          </cell>
          <cell r="AJ39" t="str">
            <v>David Warren</v>
          </cell>
          <cell r="AK39" t="str">
            <v>Owner</v>
          </cell>
          <cell r="AM39" t="str">
            <v>3 Church Street</v>
          </cell>
          <cell r="AN39" t="str">
            <v>Rayleigh</v>
          </cell>
          <cell r="AO39" t="str">
            <v>Essex</v>
          </cell>
          <cell r="AP39" t="str">
            <v>SS6 7EE</v>
          </cell>
          <cell r="AQ39">
            <v>180</v>
          </cell>
          <cell r="AR39" t="str">
            <v>N</v>
          </cell>
          <cell r="AS39" t="str">
            <v>Sweyne Park &amp; Grange</v>
          </cell>
        </row>
        <row r="40">
          <cell r="B40" t="str">
            <v>07/00251/LAPRE</v>
          </cell>
          <cell r="C40" t="str">
            <v>C J S BOWLING</v>
          </cell>
          <cell r="D40" t="str">
            <v>8 - 10 ELDON WAY</v>
          </cell>
          <cell r="F40" t="str">
            <v>HOCKLEY</v>
          </cell>
          <cell r="G40" t="str">
            <v>ESSEX</v>
          </cell>
          <cell r="H40" t="str">
            <v>SS5 4AD</v>
          </cell>
          <cell r="I40" t="str">
            <v xml:space="preserve">ACTIVITY CENTRE	</v>
          </cell>
          <cell r="J40" t="str">
            <v>C</v>
          </cell>
          <cell r="K40">
            <v>66000</v>
          </cell>
          <cell r="L40" t="str">
            <v>Y</v>
          </cell>
          <cell r="M40" t="str">
            <v>NO</v>
          </cell>
          <cell r="N40" t="str">
            <v>N</v>
          </cell>
          <cell r="O40" t="str">
            <v>N</v>
          </cell>
          <cell r="P40" t="str">
            <v>N</v>
          </cell>
          <cell r="Q40" t="str">
            <v>Y</v>
          </cell>
          <cell r="R40" t="str">
            <v>N</v>
          </cell>
          <cell r="S40" t="str">
            <v>Y</v>
          </cell>
          <cell r="T40" t="str">
            <v>Y</v>
          </cell>
          <cell r="V40" t="str">
            <v>Y</v>
          </cell>
          <cell r="W40" t="str">
            <v>Y</v>
          </cell>
          <cell r="Y40" t="str">
            <v>Y</v>
          </cell>
          <cell r="Z40" t="str">
            <v>Y</v>
          </cell>
          <cell r="AA40" t="str">
            <v>Y</v>
          </cell>
          <cell r="AB40" t="str">
            <v>Y</v>
          </cell>
          <cell r="AC40" t="str">
            <v>JIWFXMNC09M00</v>
          </cell>
          <cell r="AD40">
            <v>39233</v>
          </cell>
          <cell r="AE40">
            <v>44741</v>
          </cell>
          <cell r="AF40">
            <v>0</v>
          </cell>
          <cell r="AG40">
            <v>0</v>
          </cell>
          <cell r="AH40" t="str">
            <v>Active</v>
          </cell>
          <cell r="AI40" t="str">
            <v>PREMISES LICENCE</v>
          </cell>
          <cell r="AK40" t="str">
            <v>Corporate Business</v>
          </cell>
          <cell r="AL40" t="str">
            <v>C J S BOWLING</v>
          </cell>
          <cell r="AM40" t="str">
            <v>8 - 10 ELDON WAY</v>
          </cell>
          <cell r="AN40" t="str">
            <v>HOCKLEY</v>
          </cell>
          <cell r="AO40" t="str">
            <v>ESSEX</v>
          </cell>
          <cell r="AP40" t="str">
            <v>SS5 4AD</v>
          </cell>
          <cell r="AQ40">
            <v>295</v>
          </cell>
          <cell r="AR40" t="str">
            <v>N</v>
          </cell>
          <cell r="AS40" t="str">
            <v>Hockley</v>
          </cell>
        </row>
        <row r="41">
          <cell r="B41" t="str">
            <v>19/00122/LAPRE</v>
          </cell>
          <cell r="C41" t="str">
            <v>CO-OP - FERRY ROAD</v>
          </cell>
          <cell r="D41" t="str">
            <v>1 - 9 FERRY ROAD</v>
          </cell>
          <cell r="E41" t="str">
            <v>HULLBRIDGE</v>
          </cell>
          <cell r="F41" t="str">
            <v>ESSEX</v>
          </cell>
          <cell r="H41" t="str">
            <v>SS5 6DN</v>
          </cell>
          <cell r="I41" t="str">
            <v>SUPERMARKET</v>
          </cell>
          <cell r="J41" t="str">
            <v>C</v>
          </cell>
          <cell r="K41">
            <v>38000</v>
          </cell>
          <cell r="L41" t="str">
            <v>N</v>
          </cell>
          <cell r="M41">
            <v>0</v>
          </cell>
          <cell r="N41" t="str">
            <v>N</v>
          </cell>
          <cell r="O41" t="str">
            <v>Y</v>
          </cell>
          <cell r="P41" t="str">
            <v>N</v>
          </cell>
          <cell r="Q41" t="str">
            <v>N</v>
          </cell>
          <cell r="R41" t="str">
            <v>N</v>
          </cell>
          <cell r="S41" t="str">
            <v>N</v>
          </cell>
          <cell r="T41" t="str">
            <v>N</v>
          </cell>
          <cell r="U41" t="str">
            <v>N</v>
          </cell>
          <cell r="V41" t="str">
            <v>N</v>
          </cell>
          <cell r="W41" t="str">
            <v>N</v>
          </cell>
          <cell r="X41" t="str">
            <v>N</v>
          </cell>
          <cell r="Y41" t="str">
            <v>N</v>
          </cell>
          <cell r="Z41" t="str">
            <v>N</v>
          </cell>
          <cell r="AA41" t="str">
            <v>N</v>
          </cell>
          <cell r="AB41">
            <v>0</v>
          </cell>
          <cell r="AD41">
            <v>43601</v>
          </cell>
          <cell r="AE41">
            <v>44697</v>
          </cell>
          <cell r="AF41">
            <v>1</v>
          </cell>
          <cell r="AG41">
            <v>2</v>
          </cell>
          <cell r="AH41" t="str">
            <v>Active</v>
          </cell>
          <cell r="AI41" t="str">
            <v>PREMISES LICENCE</v>
          </cell>
          <cell r="AJ41" t="str">
            <v>Co operative Group Food Ltd</v>
          </cell>
          <cell r="AK41" t="str">
            <v>Corporate Business</v>
          </cell>
          <cell r="AM41" t="str">
            <v>1 Angel Square</v>
          </cell>
          <cell r="AN41" t="str">
            <v>Manchester</v>
          </cell>
          <cell r="AP41" t="str">
            <v>M60 0AG</v>
          </cell>
          <cell r="AQ41">
            <v>295</v>
          </cell>
          <cell r="AR41" t="str">
            <v>N</v>
          </cell>
        </row>
        <row r="42">
          <cell r="B42" t="str">
            <v>05/00705/LAPRE</v>
          </cell>
          <cell r="C42" t="str">
            <v>CLEMENTS HALL LEISURE CENTRE</v>
          </cell>
          <cell r="D42" t="str">
            <v>CLEMENTS HALL WAY</v>
          </cell>
          <cell r="E42" t="str">
            <v>HAWKWELL</v>
          </cell>
          <cell r="F42" t="str">
            <v>HOCKLEY</v>
          </cell>
          <cell r="G42" t="str">
            <v>ESSEX</v>
          </cell>
          <cell r="H42" t="str">
            <v>SS5 4LN</v>
          </cell>
          <cell r="I42" t="str">
            <v xml:space="preserve">ACTIVITY CENTRE	</v>
          </cell>
          <cell r="J42" t="str">
            <v>E</v>
          </cell>
          <cell r="K42">
            <v>233000</v>
          </cell>
          <cell r="L42" t="str">
            <v>Y</v>
          </cell>
          <cell r="M42" t="str">
            <v>YES ONE HOUR</v>
          </cell>
          <cell r="N42" t="str">
            <v>N</v>
          </cell>
          <cell r="O42" t="str">
            <v>N</v>
          </cell>
          <cell r="P42" t="str">
            <v>N</v>
          </cell>
          <cell r="Q42" t="str">
            <v>Y</v>
          </cell>
          <cell r="R42" t="str">
            <v>N</v>
          </cell>
          <cell r="S42" t="str">
            <v>Y</v>
          </cell>
          <cell r="T42" t="str">
            <v>Y</v>
          </cell>
          <cell r="V42" t="str">
            <v>Y</v>
          </cell>
          <cell r="W42" t="str">
            <v>Y</v>
          </cell>
          <cell r="Y42" t="str">
            <v>Y</v>
          </cell>
          <cell r="Z42" t="str">
            <v>Y</v>
          </cell>
          <cell r="AA42" t="str">
            <v>Y</v>
          </cell>
          <cell r="AB42" t="str">
            <v>Y</v>
          </cell>
          <cell r="AC42" t="e">
            <v>#N/A</v>
          </cell>
          <cell r="AD42">
            <v>42409</v>
          </cell>
          <cell r="AE42">
            <v>44803</v>
          </cell>
          <cell r="AF42">
            <v>0</v>
          </cell>
          <cell r="AG42">
            <v>0</v>
          </cell>
          <cell r="AH42" t="str">
            <v>Active</v>
          </cell>
          <cell r="AI42" t="str">
            <v>PREMISES LICENCE</v>
          </cell>
          <cell r="AK42" t="str">
            <v>Corporate Business</v>
          </cell>
          <cell r="AL42" t="str">
            <v>Fusion Lifestyle</v>
          </cell>
          <cell r="AM42" t="str">
            <v>Unit 2-4 Bickels Yard</v>
          </cell>
          <cell r="AN42" t="str">
            <v>151 - 153 Bermondsey Street</v>
          </cell>
          <cell r="AO42" t="str">
            <v>London</v>
          </cell>
          <cell r="AP42" t="str">
            <v>SE1 3HA</v>
          </cell>
          <cell r="AQ42">
            <v>350</v>
          </cell>
          <cell r="AR42" t="str">
            <v>N</v>
          </cell>
          <cell r="AS42" t="str">
            <v>Hawkwell West</v>
          </cell>
        </row>
        <row r="43">
          <cell r="B43" t="str">
            <v>05/00413/LAPRE</v>
          </cell>
          <cell r="C43" t="str">
            <v>NICS - Eastwood</v>
          </cell>
          <cell r="D43" t="str">
            <v>231-233 EASTWOOD ROAD</v>
          </cell>
          <cell r="F43" t="str">
            <v>RAYLEIGH</v>
          </cell>
          <cell r="G43" t="str">
            <v>ESSEX</v>
          </cell>
          <cell r="H43" t="str">
            <v>SS6 7LY</v>
          </cell>
          <cell r="I43" t="str">
            <v>OFF LICENCE</v>
          </cell>
          <cell r="J43" t="str">
            <v>B</v>
          </cell>
          <cell r="K43">
            <v>19750</v>
          </cell>
          <cell r="L43" t="str">
            <v>N</v>
          </cell>
          <cell r="M43" t="str">
            <v>NO</v>
          </cell>
          <cell r="N43" t="str">
            <v>N</v>
          </cell>
          <cell r="O43" t="str">
            <v>Y</v>
          </cell>
          <cell r="P43" t="str">
            <v>N</v>
          </cell>
          <cell r="Q43" t="str">
            <v>N</v>
          </cell>
          <cell r="R43" t="str">
            <v>N</v>
          </cell>
          <cell r="S43" t="str">
            <v>N</v>
          </cell>
          <cell r="T43" t="str">
            <v>N</v>
          </cell>
          <cell r="AB43" t="str">
            <v>N</v>
          </cell>
          <cell r="AC43" t="str">
            <v>IJAY2INCP6000</v>
          </cell>
          <cell r="AD43">
            <v>38541</v>
          </cell>
          <cell r="AE43">
            <v>44475</v>
          </cell>
          <cell r="AF43">
            <v>0</v>
          </cell>
          <cell r="AG43">
            <v>0</v>
          </cell>
          <cell r="AH43" t="str">
            <v>Active</v>
          </cell>
          <cell r="AI43" t="str">
            <v>PREMISES LICENCE</v>
          </cell>
          <cell r="AK43" t="str">
            <v>Owner</v>
          </cell>
          <cell r="AL43" t="str">
            <v>Jay Retail Ltd,</v>
          </cell>
          <cell r="AM43" t="str">
            <v>146 Howard Road</v>
          </cell>
          <cell r="AN43" t="str">
            <v>Upminster</v>
          </cell>
          <cell r="AO43" t="str">
            <v>Essex</v>
          </cell>
          <cell r="AP43" t="str">
            <v>RM14 2UU</v>
          </cell>
          <cell r="AQ43">
            <v>180</v>
          </cell>
          <cell r="AR43" t="str">
            <v>N</v>
          </cell>
          <cell r="AS43" t="str">
            <v>Rayleigh Central</v>
          </cell>
        </row>
        <row r="44">
          <cell r="B44" t="str">
            <v>05/00275/LAPER</v>
          </cell>
          <cell r="C44" t="str">
            <v>COCK INN</v>
          </cell>
          <cell r="D44" t="str">
            <v>HALL ROAD</v>
          </cell>
          <cell r="F44" t="str">
            <v>ROCHFORD</v>
          </cell>
          <cell r="G44" t="str">
            <v>ESSEX</v>
          </cell>
          <cell r="H44" t="str">
            <v>SS4 1PD</v>
          </cell>
          <cell r="I44" t="str">
            <v xml:space="preserve">PUBLIC HOUSE	</v>
          </cell>
          <cell r="J44" t="str">
            <v>D</v>
          </cell>
          <cell r="K44">
            <v>88000</v>
          </cell>
          <cell r="L44" t="str">
            <v>Y</v>
          </cell>
          <cell r="M44" t="str">
            <v>YES ONE HOUR</v>
          </cell>
          <cell r="N44" t="str">
            <v>N</v>
          </cell>
          <cell r="O44" t="str">
            <v>N</v>
          </cell>
          <cell r="P44" t="str">
            <v>N</v>
          </cell>
          <cell r="Q44" t="str">
            <v>Y</v>
          </cell>
          <cell r="R44" t="str">
            <v>N</v>
          </cell>
          <cell r="S44" t="str">
            <v>Y</v>
          </cell>
          <cell r="T44" t="str">
            <v>Y</v>
          </cell>
          <cell r="Y44" t="str">
            <v>Y</v>
          </cell>
          <cell r="Z44" t="str">
            <v>Y</v>
          </cell>
          <cell r="AB44" t="str">
            <v>Y</v>
          </cell>
          <cell r="AC44">
            <v>100091263456</v>
          </cell>
          <cell r="AD44">
            <v>38544</v>
          </cell>
          <cell r="AE44">
            <v>44804</v>
          </cell>
          <cell r="AF44">
            <v>0</v>
          </cell>
          <cell r="AG44">
            <v>2</v>
          </cell>
          <cell r="AH44" t="str">
            <v>Active</v>
          </cell>
          <cell r="AI44" t="str">
            <v>PREMISES LICENCE</v>
          </cell>
          <cell r="AK44" t="str">
            <v>Corporate Business</v>
          </cell>
          <cell r="AL44" t="str">
            <v>Greene King Brewing &amp; Retailing Limited</v>
          </cell>
          <cell r="AM44" t="str">
            <v>Westgate Brewery</v>
          </cell>
          <cell r="AN44" t="str">
            <v>Bury St Edmunds</v>
          </cell>
          <cell r="AO44" t="str">
            <v>Suffolk</v>
          </cell>
          <cell r="AP44" t="str">
            <v>IP33 1QT</v>
          </cell>
          <cell r="AQ44">
            <v>320</v>
          </cell>
          <cell r="AR44" t="str">
            <v>N</v>
          </cell>
          <cell r="AS44" t="str">
            <v>Rochford</v>
          </cell>
        </row>
        <row r="45">
          <cell r="B45" t="str">
            <v>05/00406/LAPER</v>
          </cell>
          <cell r="C45" t="str">
            <v>CO-OP - Spa Rd</v>
          </cell>
          <cell r="D45" t="str">
            <v>45 SPA ROAD</v>
          </cell>
          <cell r="F45" t="str">
            <v>HOCKLEY</v>
          </cell>
          <cell r="G45" t="str">
            <v>ESSEX</v>
          </cell>
          <cell r="H45" t="str">
            <v>SS5 4BE</v>
          </cell>
          <cell r="I45" t="str">
            <v>OFF LICENCE</v>
          </cell>
          <cell r="J45" t="str">
            <v>C</v>
          </cell>
          <cell r="K45">
            <v>40750</v>
          </cell>
          <cell r="L45" t="str">
            <v>N</v>
          </cell>
          <cell r="M45" t="str">
            <v>NO</v>
          </cell>
          <cell r="N45" t="str">
            <v>N</v>
          </cell>
          <cell r="O45" t="str">
            <v>Y</v>
          </cell>
          <cell r="P45" t="str">
            <v>N</v>
          </cell>
          <cell r="Q45" t="str">
            <v>N</v>
          </cell>
          <cell r="R45" t="str">
            <v>N</v>
          </cell>
          <cell r="S45" t="str">
            <v>N</v>
          </cell>
          <cell r="T45" t="str">
            <v>N</v>
          </cell>
          <cell r="AB45" t="str">
            <v>N</v>
          </cell>
          <cell r="AC45" t="e">
            <v>#N/A</v>
          </cell>
          <cell r="AD45">
            <v>38545</v>
          </cell>
          <cell r="AE45">
            <v>44754</v>
          </cell>
          <cell r="AF45">
            <v>0</v>
          </cell>
          <cell r="AG45">
            <v>0</v>
          </cell>
          <cell r="AH45" t="str">
            <v>Active</v>
          </cell>
          <cell r="AI45" t="str">
            <v>PREMISES LICENCE</v>
          </cell>
          <cell r="AJ45" t="str">
            <v>Department 10227, Licensing Te</v>
          </cell>
          <cell r="AK45" t="str">
            <v>Corporate Business</v>
          </cell>
          <cell r="AL45" t="str">
            <v>Co-Operative Food Group</v>
          </cell>
          <cell r="AM45" t="str">
            <v>1 Angel Square</v>
          </cell>
          <cell r="AO45" t="str">
            <v>Manchester</v>
          </cell>
          <cell r="AP45" t="str">
            <v>M60 0AG</v>
          </cell>
          <cell r="AQ45">
            <v>295</v>
          </cell>
          <cell r="AR45" t="str">
            <v>N</v>
          </cell>
          <cell r="AS45" t="str">
            <v>Hockley</v>
          </cell>
        </row>
        <row r="46">
          <cell r="B46" t="str">
            <v>05/00401/LAPER</v>
          </cell>
          <cell r="C46" t="str">
            <v>CO-OP - Ashingdon</v>
          </cell>
          <cell r="D46" t="str">
            <v>4-8 GOLDEN CROSS PARADE</v>
          </cell>
          <cell r="E46" t="str">
            <v>ASHINGDON</v>
          </cell>
          <cell r="F46" t="str">
            <v>ROCHFORD</v>
          </cell>
          <cell r="G46" t="str">
            <v>ESSEX</v>
          </cell>
          <cell r="H46" t="str">
            <v>SS4 1UB</v>
          </cell>
          <cell r="I46" t="str">
            <v>OFF LICENCE</v>
          </cell>
          <cell r="J46" t="str">
            <v>C</v>
          </cell>
          <cell r="K46">
            <v>34250</v>
          </cell>
          <cell r="L46" t="str">
            <v>N</v>
          </cell>
          <cell r="M46" t="str">
            <v>NO</v>
          </cell>
          <cell r="N46" t="str">
            <v>N</v>
          </cell>
          <cell r="O46" t="str">
            <v>Y</v>
          </cell>
          <cell r="P46" t="str">
            <v>N</v>
          </cell>
          <cell r="Q46" t="str">
            <v>N</v>
          </cell>
          <cell r="R46" t="str">
            <v>N</v>
          </cell>
          <cell r="S46" t="str">
            <v>N</v>
          </cell>
          <cell r="T46" t="str">
            <v>N</v>
          </cell>
          <cell r="AB46" t="str">
            <v>N</v>
          </cell>
          <cell r="AC46" t="e">
            <v>#N/A</v>
          </cell>
          <cell r="AD46">
            <v>41675</v>
          </cell>
          <cell r="AE46">
            <v>44754</v>
          </cell>
          <cell r="AF46">
            <v>1</v>
          </cell>
          <cell r="AG46">
            <v>2</v>
          </cell>
          <cell r="AH46" t="str">
            <v>Active</v>
          </cell>
          <cell r="AI46" t="str">
            <v>PREMISES LICENCE</v>
          </cell>
          <cell r="AK46" t="str">
            <v>Owner</v>
          </cell>
          <cell r="AL46" t="str">
            <v>Co-operative Group Food Ltd</v>
          </cell>
          <cell r="AM46" t="str">
            <v xml:space="preserve">1 Angel Square. </v>
          </cell>
          <cell r="AN46" t="str">
            <v>Manchester</v>
          </cell>
          <cell r="AP46" t="str">
            <v>M60 0AG</v>
          </cell>
          <cell r="AQ46">
            <v>295</v>
          </cell>
          <cell r="AR46" t="str">
            <v>N</v>
          </cell>
          <cell r="AS46" t="str">
            <v>Hawkwell South</v>
          </cell>
        </row>
        <row r="47">
          <cell r="B47" t="str">
            <v>05/00396/LAPRE</v>
          </cell>
          <cell r="C47" t="str">
            <v>CO-OP - Great Wakering</v>
          </cell>
          <cell r="D47" t="str">
            <v>22-26 HIGH STREET</v>
          </cell>
          <cell r="E47" t="str">
            <v>GREAT WAKERING</v>
          </cell>
          <cell r="F47" t="str">
            <v>SOUTHEND-ON-SEA</v>
          </cell>
          <cell r="G47" t="str">
            <v>ESSEX</v>
          </cell>
          <cell r="H47" t="str">
            <v>SS3 0EQ</v>
          </cell>
          <cell r="I47" t="str">
            <v>OFF LICENCE</v>
          </cell>
          <cell r="J47" t="str">
            <v>B</v>
          </cell>
          <cell r="K47">
            <v>28000</v>
          </cell>
          <cell r="L47" t="str">
            <v>N</v>
          </cell>
          <cell r="M47" t="str">
            <v>NO</v>
          </cell>
          <cell r="N47" t="str">
            <v>N</v>
          </cell>
          <cell r="O47" t="str">
            <v>Y</v>
          </cell>
          <cell r="P47" t="str">
            <v>N</v>
          </cell>
          <cell r="Q47" t="str">
            <v>N</v>
          </cell>
          <cell r="R47" t="str">
            <v>N</v>
          </cell>
          <cell r="S47" t="str">
            <v>N</v>
          </cell>
          <cell r="T47" t="str">
            <v>N</v>
          </cell>
          <cell r="AB47" t="str">
            <v>N</v>
          </cell>
          <cell r="AC47" t="e">
            <v>#N/A</v>
          </cell>
          <cell r="AD47">
            <v>38544</v>
          </cell>
          <cell r="AE47">
            <v>44753</v>
          </cell>
          <cell r="AF47">
            <v>0</v>
          </cell>
          <cell r="AG47">
            <v>0</v>
          </cell>
          <cell r="AH47" t="str">
            <v>Active</v>
          </cell>
          <cell r="AI47" t="str">
            <v>PREMISES LICENCE</v>
          </cell>
          <cell r="AK47" t="str">
            <v>Corporate Business</v>
          </cell>
          <cell r="AL47" t="str">
            <v>Co-operative Group Food Ltd</v>
          </cell>
          <cell r="AM47" t="str">
            <v>1 Angel Square</v>
          </cell>
          <cell r="AN47" t="str">
            <v>Manchester</v>
          </cell>
          <cell r="AP47" t="str">
            <v>M60 0AG</v>
          </cell>
          <cell r="AQ47">
            <v>180</v>
          </cell>
          <cell r="AR47" t="str">
            <v>N</v>
          </cell>
          <cell r="AS47" t="str">
            <v>Foulness &amp; The Wakerings</v>
          </cell>
        </row>
        <row r="48">
          <cell r="B48" t="str">
            <v>09/00362/LAPRE</v>
          </cell>
          <cell r="C48" t="str">
            <v>WHITE HART - Hockley</v>
          </cell>
          <cell r="D48" t="str">
            <v>274 MAIN ROAD</v>
          </cell>
          <cell r="E48" t="str">
            <v>HAWKWELL</v>
          </cell>
          <cell r="F48" t="str">
            <v>HOCKLEY</v>
          </cell>
          <cell r="G48" t="str">
            <v>ESSEX</v>
          </cell>
          <cell r="H48" t="str">
            <v>SS5 4NS</v>
          </cell>
          <cell r="I48" t="str">
            <v xml:space="preserve">PUBLIC HOUSE	</v>
          </cell>
          <cell r="J48" t="str">
            <v>C</v>
          </cell>
          <cell r="K48">
            <v>41500</v>
          </cell>
          <cell r="L48" t="str">
            <v>Y</v>
          </cell>
          <cell r="M48" t="str">
            <v>YES 2 HOURS</v>
          </cell>
          <cell r="N48" t="str">
            <v>N</v>
          </cell>
          <cell r="O48" t="str">
            <v>N</v>
          </cell>
          <cell r="P48" t="str">
            <v>N</v>
          </cell>
          <cell r="Q48" t="str">
            <v>Y</v>
          </cell>
          <cell r="R48" t="str">
            <v>N</v>
          </cell>
          <cell r="S48" t="str">
            <v>Y</v>
          </cell>
          <cell r="T48" t="str">
            <v>Y</v>
          </cell>
          <cell r="V48" t="str">
            <v>Y</v>
          </cell>
          <cell r="W48" t="str">
            <v>Y</v>
          </cell>
          <cell r="Y48" t="str">
            <v>Y</v>
          </cell>
          <cell r="Z48" t="str">
            <v>Y</v>
          </cell>
          <cell r="AA48" t="str">
            <v>Y</v>
          </cell>
          <cell r="AB48" t="str">
            <v>Y</v>
          </cell>
          <cell r="AC48" t="str">
            <v>KL4GR7NC0BQ00</v>
          </cell>
          <cell r="AD48">
            <v>39976</v>
          </cell>
          <cell r="AE48">
            <v>44742</v>
          </cell>
          <cell r="AF48">
            <v>0</v>
          </cell>
          <cell r="AG48">
            <v>0</v>
          </cell>
          <cell r="AH48" t="str">
            <v>Active</v>
          </cell>
          <cell r="AI48" t="str">
            <v>PREMISES LICENCE</v>
          </cell>
          <cell r="AJ48" t="str">
            <v>Neil SMITH</v>
          </cell>
          <cell r="AK48" t="str">
            <v>Owner</v>
          </cell>
          <cell r="AL48" t="str">
            <v>WHITE HART</v>
          </cell>
          <cell r="AM48" t="str">
            <v>274 MAIN ROAD</v>
          </cell>
          <cell r="AN48" t="str">
            <v>Hawkwell, Hockley</v>
          </cell>
          <cell r="AO48" t="str">
            <v>ESSEX</v>
          </cell>
          <cell r="AP48" t="str">
            <v>SS5 4NS</v>
          </cell>
          <cell r="AQ48">
            <v>295</v>
          </cell>
          <cell r="AR48" t="str">
            <v>N</v>
          </cell>
          <cell r="AS48" t="str">
            <v>Hockley</v>
          </cell>
        </row>
        <row r="49">
          <cell r="B49" t="str">
            <v>05/00524/LAPRE</v>
          </cell>
          <cell r="C49" t="str">
            <v>CO-OP - Ferry Rd</v>
          </cell>
          <cell r="D49" t="str">
            <v>115-117 FERRY ROAD</v>
          </cell>
          <cell r="E49" t="str">
            <v>HULLBRIDGE</v>
          </cell>
          <cell r="F49" t="str">
            <v>HOCKLEY</v>
          </cell>
          <cell r="G49" t="str">
            <v>ESSEX</v>
          </cell>
          <cell r="H49" t="str">
            <v>SS5 6ET</v>
          </cell>
          <cell r="I49" t="str">
            <v>OFF LICENCE</v>
          </cell>
          <cell r="J49" t="str">
            <v>B</v>
          </cell>
          <cell r="K49">
            <v>18500</v>
          </cell>
          <cell r="L49" t="str">
            <v>N</v>
          </cell>
          <cell r="M49" t="str">
            <v>NO</v>
          </cell>
          <cell r="N49" t="str">
            <v>N</v>
          </cell>
          <cell r="O49" t="str">
            <v>Y</v>
          </cell>
          <cell r="P49" t="str">
            <v>N</v>
          </cell>
          <cell r="Q49" t="str">
            <v>N</v>
          </cell>
          <cell r="R49" t="str">
            <v>N</v>
          </cell>
          <cell r="S49" t="str">
            <v>N</v>
          </cell>
          <cell r="T49" t="str">
            <v>N</v>
          </cell>
          <cell r="AB49" t="str">
            <v>N</v>
          </cell>
          <cell r="AC49" t="str">
            <v>IK17JBNCO6000</v>
          </cell>
          <cell r="AD49">
            <v>38555</v>
          </cell>
          <cell r="AE49">
            <v>44772</v>
          </cell>
          <cell r="AF49">
            <v>0</v>
          </cell>
          <cell r="AG49">
            <v>0</v>
          </cell>
          <cell r="AH49" t="str">
            <v>Active</v>
          </cell>
          <cell r="AI49" t="str">
            <v>PREMISES LICENCE</v>
          </cell>
          <cell r="AK49" t="str">
            <v>Consultant</v>
          </cell>
          <cell r="AL49" t="str">
            <v>Chelmsford Star</v>
          </cell>
          <cell r="AM49" t="str">
            <v>220 Moulsham Steet</v>
          </cell>
          <cell r="AN49" t="str">
            <v>Chelmsford</v>
          </cell>
          <cell r="AO49" t="str">
            <v>ESSEX</v>
          </cell>
          <cell r="AP49" t="str">
            <v>CM2 0LS</v>
          </cell>
          <cell r="AQ49">
            <v>180</v>
          </cell>
          <cell r="AR49" t="str">
            <v>N</v>
          </cell>
          <cell r="AS49" t="str">
            <v>Hullbridge</v>
          </cell>
        </row>
        <row r="50">
          <cell r="B50" t="str">
            <v>05/00910/LAPRE</v>
          </cell>
          <cell r="C50" t="str">
            <v>CO-OP - Hawkwell</v>
          </cell>
          <cell r="D50" t="str">
            <v>210 MAIN ROAD</v>
          </cell>
          <cell r="E50" t="str">
            <v>HAWKWELL</v>
          </cell>
          <cell r="F50" t="str">
            <v>HOCKLEY</v>
          </cell>
          <cell r="G50" t="str">
            <v>ESSEX</v>
          </cell>
          <cell r="H50" t="str">
            <v>SS5 4EG</v>
          </cell>
          <cell r="I50" t="str">
            <v>OFF LICENCE</v>
          </cell>
          <cell r="J50" t="str">
            <v>B</v>
          </cell>
          <cell r="K50">
            <v>10750</v>
          </cell>
          <cell r="L50" t="str">
            <v>N</v>
          </cell>
          <cell r="M50" t="str">
            <v>NO</v>
          </cell>
          <cell r="N50" t="str">
            <v>N</v>
          </cell>
          <cell r="O50" t="str">
            <v>Y</v>
          </cell>
          <cell r="P50" t="str">
            <v>N</v>
          </cell>
          <cell r="Q50" t="str">
            <v>N</v>
          </cell>
          <cell r="R50" t="str">
            <v>N</v>
          </cell>
          <cell r="S50" t="str">
            <v>N</v>
          </cell>
          <cell r="T50" t="str">
            <v>N</v>
          </cell>
          <cell r="AB50" t="str">
            <v>N</v>
          </cell>
          <cell r="AC50" t="str">
            <v>IRYJ6HNCD9000</v>
          </cell>
          <cell r="AD50">
            <v>38709</v>
          </cell>
          <cell r="AE50">
            <v>44743</v>
          </cell>
          <cell r="AF50">
            <v>0</v>
          </cell>
          <cell r="AG50">
            <v>0</v>
          </cell>
          <cell r="AH50" t="str">
            <v>Active</v>
          </cell>
          <cell r="AI50" t="str">
            <v>PREMISES LICENCE</v>
          </cell>
          <cell r="AK50" t="str">
            <v>Corporate Business</v>
          </cell>
          <cell r="AL50" t="str">
            <v>Chelmsford Star Co-operative Society Ltd</v>
          </cell>
          <cell r="AM50" t="str">
            <v>220 Moulsham Street</v>
          </cell>
          <cell r="AN50" t="str">
            <v>Chelmsford</v>
          </cell>
          <cell r="AO50" t="str">
            <v>ESSEX</v>
          </cell>
          <cell r="AP50" t="str">
            <v>CM2 0LS</v>
          </cell>
          <cell r="AQ50">
            <v>180</v>
          </cell>
          <cell r="AR50" t="str">
            <v>N</v>
          </cell>
          <cell r="AS50" t="str">
            <v>Hawkwell West</v>
          </cell>
        </row>
        <row r="51">
          <cell r="B51" t="str">
            <v>10/00605/LAPRE</v>
          </cell>
          <cell r="C51" t="str">
            <v>COSTCUTTERS</v>
          </cell>
          <cell r="D51" t="str">
            <v>36 - 40 MAIN ROAD</v>
          </cell>
          <cell r="F51" t="str">
            <v>HOCKLEY</v>
          </cell>
          <cell r="G51" t="str">
            <v>ESSEX</v>
          </cell>
          <cell r="H51" t="str">
            <v>SS5 4QS</v>
          </cell>
          <cell r="I51" t="str">
            <v>OFF LICENCE</v>
          </cell>
          <cell r="J51" t="str">
            <v>B</v>
          </cell>
          <cell r="K51">
            <v>3900</v>
          </cell>
          <cell r="L51" t="str">
            <v>N</v>
          </cell>
          <cell r="M51" t="str">
            <v>NO</v>
          </cell>
          <cell r="N51" t="str">
            <v>N</v>
          </cell>
          <cell r="O51" t="str">
            <v>Y</v>
          </cell>
          <cell r="P51" t="str">
            <v>N</v>
          </cell>
          <cell r="Q51" t="str">
            <v>N</v>
          </cell>
          <cell r="R51" t="str">
            <v>N</v>
          </cell>
          <cell r="S51" t="str">
            <v>N</v>
          </cell>
          <cell r="AB51" t="str">
            <v>N</v>
          </cell>
          <cell r="AC51" t="str">
            <v>L9Z2LNNC0C700</v>
          </cell>
          <cell r="AD51">
            <v>40459</v>
          </cell>
          <cell r="AE51">
            <v>44509</v>
          </cell>
          <cell r="AF51">
            <v>0</v>
          </cell>
          <cell r="AG51">
            <v>0</v>
          </cell>
          <cell r="AH51" t="str">
            <v>Active</v>
          </cell>
          <cell r="AI51" t="str">
            <v>PREMISES LICENCE</v>
          </cell>
          <cell r="AJ51" t="str">
            <v>Mrs Jasmin Patel</v>
          </cell>
          <cell r="AK51" t="str">
            <v>Owner</v>
          </cell>
          <cell r="AL51" t="str">
            <v>Costcutters</v>
          </cell>
          <cell r="AM51" t="str">
            <v>36-40 Main Road</v>
          </cell>
          <cell r="AN51" t="str">
            <v>Hockley</v>
          </cell>
          <cell r="AO51" t="str">
            <v>ESSEX</v>
          </cell>
          <cell r="AP51" t="str">
            <v>SS5 4QS</v>
          </cell>
          <cell r="AQ51">
            <v>180</v>
          </cell>
          <cell r="AR51" t="str">
            <v>N</v>
          </cell>
          <cell r="AS51" t="str">
            <v>Hockley</v>
          </cell>
        </row>
        <row r="52">
          <cell r="B52" t="str">
            <v>14/00026/LAPRE</v>
          </cell>
          <cell r="C52" t="str">
            <v>COURTS OF RAYLEIGH</v>
          </cell>
          <cell r="D52" t="str">
            <v>54 EASTWOOD ROAD</v>
          </cell>
          <cell r="F52" t="str">
            <v>RAYLEIGH</v>
          </cell>
          <cell r="G52" t="str">
            <v>ESSEX</v>
          </cell>
          <cell r="H52" t="str">
            <v>SS6 7JP</v>
          </cell>
          <cell r="I52" t="str">
            <v>FLORIST</v>
          </cell>
          <cell r="J52" t="str">
            <v>B</v>
          </cell>
          <cell r="K52">
            <v>7400</v>
          </cell>
          <cell r="L52" t="str">
            <v>N</v>
          </cell>
          <cell r="M52" t="str">
            <v>NO</v>
          </cell>
          <cell r="N52" t="str">
            <v>N</v>
          </cell>
          <cell r="O52" t="str">
            <v>Y</v>
          </cell>
          <cell r="P52" t="str">
            <v>N</v>
          </cell>
          <cell r="Q52" t="str">
            <v>N</v>
          </cell>
          <cell r="R52" t="str">
            <v>N</v>
          </cell>
          <cell r="S52" t="str">
            <v>N</v>
          </cell>
          <cell r="T52" t="str">
            <v>N</v>
          </cell>
          <cell r="U52" t="str">
            <v>N</v>
          </cell>
          <cell r="V52" t="str">
            <v>N</v>
          </cell>
          <cell r="W52" t="str">
            <v>N</v>
          </cell>
          <cell r="X52" t="str">
            <v>N</v>
          </cell>
          <cell r="Y52" t="str">
            <v>N</v>
          </cell>
          <cell r="Z52" t="str">
            <v>N</v>
          </cell>
          <cell r="AA52" t="str">
            <v>N</v>
          </cell>
          <cell r="AB52" t="str">
            <v>N</v>
          </cell>
          <cell r="AC52" t="e">
            <v>#N/A</v>
          </cell>
          <cell r="AD52">
            <v>41684</v>
          </cell>
          <cell r="AE52">
            <v>44606</v>
          </cell>
          <cell r="AF52">
            <v>0</v>
          </cell>
          <cell r="AG52">
            <v>2</v>
          </cell>
          <cell r="AH52" t="str">
            <v>Active</v>
          </cell>
          <cell r="AI52" t="str">
            <v>PREMISES LICENCE</v>
          </cell>
          <cell r="AJ52" t="str">
            <v>GILLIAN C FAUTLEY</v>
          </cell>
          <cell r="AK52" t="str">
            <v>Owner</v>
          </cell>
          <cell r="AL52" t="str">
            <v>COURTS OF RAYLEIGH</v>
          </cell>
          <cell r="AM52" t="str">
            <v>54 EASTWOOD ROAD</v>
          </cell>
          <cell r="AN52" t="str">
            <v>RAYLEIGH</v>
          </cell>
          <cell r="AO52" t="str">
            <v>ESSEX</v>
          </cell>
          <cell r="AP52" t="str">
            <v>SS6 7JP</v>
          </cell>
          <cell r="AQ52">
            <v>70</v>
          </cell>
          <cell r="AR52" t="str">
            <v>N</v>
          </cell>
          <cell r="AS52" t="str">
            <v>Whitehouse</v>
          </cell>
        </row>
        <row r="53">
          <cell r="B53" t="str">
            <v>05/00734/LAPRE</v>
          </cell>
          <cell r="C53" t="str">
            <v>CUPIDS COUNTRY CLUB</v>
          </cell>
          <cell r="D53" t="str">
            <v>CUPIDS CORNER</v>
          </cell>
          <cell r="E53" t="str">
            <v>GREAT WAKERING</v>
          </cell>
          <cell r="F53" t="str">
            <v>SOUTHEND-ON-SEA</v>
          </cell>
          <cell r="G53" t="str">
            <v>ESSEX</v>
          </cell>
          <cell r="H53" t="str">
            <v>SS3 0AX</v>
          </cell>
          <cell r="I53" t="str">
            <v xml:space="preserve">CLUB 	</v>
          </cell>
          <cell r="J53" t="str">
            <v>B</v>
          </cell>
          <cell r="K53">
            <v>16750</v>
          </cell>
          <cell r="L53" t="str">
            <v>Y</v>
          </cell>
          <cell r="M53" t="str">
            <v>YES 1 HOUR</v>
          </cell>
          <cell r="N53" t="str">
            <v>N</v>
          </cell>
          <cell r="O53" t="str">
            <v>N</v>
          </cell>
          <cell r="P53" t="str">
            <v>N</v>
          </cell>
          <cell r="Q53" t="str">
            <v>Y</v>
          </cell>
          <cell r="R53" t="str">
            <v>N</v>
          </cell>
          <cell r="S53" t="str">
            <v>Y</v>
          </cell>
          <cell r="T53" t="str">
            <v>Y</v>
          </cell>
          <cell r="U53" t="str">
            <v>Y</v>
          </cell>
          <cell r="V53" t="str">
            <v>Y</v>
          </cell>
          <cell r="W53" t="str">
            <v>Y</v>
          </cell>
          <cell r="Y53" t="str">
            <v>Y</v>
          </cell>
          <cell r="Z53" t="str">
            <v>Y</v>
          </cell>
          <cell r="AA53" t="str">
            <v>Y</v>
          </cell>
          <cell r="AB53" t="str">
            <v>Y</v>
          </cell>
          <cell r="AC53" t="str">
            <v>IM14M3NCN8000</v>
          </cell>
          <cell r="AD53">
            <v>38594</v>
          </cell>
          <cell r="AE53">
            <v>44785</v>
          </cell>
          <cell r="AF53">
            <v>0</v>
          </cell>
          <cell r="AG53">
            <v>2</v>
          </cell>
          <cell r="AH53" t="str">
            <v>Active</v>
          </cell>
          <cell r="AI53" t="str">
            <v>PREMISES LICENCE</v>
          </cell>
          <cell r="AJ53" t="str">
            <v>Jenifer Osborne</v>
          </cell>
          <cell r="AK53" t="str">
            <v>Owner</v>
          </cell>
          <cell r="AL53" t="str">
            <v>Cupid Country Club</v>
          </cell>
          <cell r="AM53" t="str">
            <v>Cupid Chase</v>
          </cell>
          <cell r="AN53" t="str">
            <v>Great Wakering</v>
          </cell>
          <cell r="AO53" t="str">
            <v>ESSEX</v>
          </cell>
          <cell r="AP53" t="str">
            <v>SS3 0AX</v>
          </cell>
          <cell r="AQ53">
            <v>180</v>
          </cell>
          <cell r="AR53" t="str">
            <v>N</v>
          </cell>
          <cell r="AS53" t="str">
            <v>Foulness &amp; The Wakerings</v>
          </cell>
        </row>
        <row r="54">
          <cell r="B54" t="str">
            <v>05/00351/LAPRE</v>
          </cell>
          <cell r="C54" t="str">
            <v>SS CONVENIENCE STORE</v>
          </cell>
          <cell r="D54" t="str">
            <v>2-3 APEX COURT</v>
          </cell>
          <cell r="E54" t="str">
            <v>125a  PLUMBEROW AVENUE,</v>
          </cell>
          <cell r="F54" t="str">
            <v>HOCKLEY</v>
          </cell>
          <cell r="G54" t="str">
            <v>ESSEX</v>
          </cell>
          <cell r="H54" t="str">
            <v>SS5 5AT</v>
          </cell>
          <cell r="I54" t="str">
            <v>OFF LICENCE</v>
          </cell>
          <cell r="J54" t="str">
            <v>B</v>
          </cell>
          <cell r="K54">
            <v>11750</v>
          </cell>
          <cell r="L54" t="str">
            <v>N</v>
          </cell>
          <cell r="M54" t="str">
            <v>NO</v>
          </cell>
          <cell r="N54" t="str">
            <v>N</v>
          </cell>
          <cell r="O54" t="str">
            <v>Y</v>
          </cell>
          <cell r="P54" t="str">
            <v>N</v>
          </cell>
          <cell r="Q54" t="str">
            <v>N</v>
          </cell>
          <cell r="R54" t="str">
            <v>N</v>
          </cell>
          <cell r="S54" t="str">
            <v>N</v>
          </cell>
          <cell r="AB54" t="str">
            <v>N</v>
          </cell>
          <cell r="AC54" t="str">
            <v>IISU1ZNCP6000</v>
          </cell>
          <cell r="AD54">
            <v>38531</v>
          </cell>
          <cell r="AE54">
            <v>44713</v>
          </cell>
          <cell r="AF54">
            <v>0</v>
          </cell>
          <cell r="AG54">
            <v>0</v>
          </cell>
          <cell r="AH54" t="str">
            <v>Active</v>
          </cell>
          <cell r="AI54" t="str">
            <v>PREMISES LICENCE</v>
          </cell>
          <cell r="AJ54" t="str">
            <v>Sivakumar  KARUPPIYA</v>
          </cell>
          <cell r="AK54" t="str">
            <v>Owner</v>
          </cell>
          <cell r="AM54" t="str">
            <v>125a Plumberow Avenue</v>
          </cell>
          <cell r="AN54" t="str">
            <v>Hockley</v>
          </cell>
          <cell r="AO54" t="str">
            <v>ESSEX</v>
          </cell>
          <cell r="AP54" t="str">
            <v>SS5 5AT</v>
          </cell>
          <cell r="AQ54">
            <v>180</v>
          </cell>
          <cell r="AR54" t="str">
            <v>N</v>
          </cell>
          <cell r="AS54" t="str">
            <v>Hockley North</v>
          </cell>
        </row>
        <row r="55">
          <cell r="B55" t="str">
            <v>05/00543/LAPRE</v>
          </cell>
          <cell r="C55" t="str">
            <v>DOWNHALL STORES</v>
          </cell>
          <cell r="D55" t="str">
            <v>21 DOWNHALL ROAD</v>
          </cell>
          <cell r="F55" t="str">
            <v>RAYLEIGH</v>
          </cell>
          <cell r="G55" t="str">
            <v>ESSEX</v>
          </cell>
          <cell r="H55" t="str">
            <v>SS6 9JT</v>
          </cell>
          <cell r="I55" t="str">
            <v>OFF LICENCE</v>
          </cell>
          <cell r="J55" t="str">
            <v>B</v>
          </cell>
          <cell r="K55">
            <v>7700</v>
          </cell>
          <cell r="L55" t="str">
            <v>N</v>
          </cell>
          <cell r="M55" t="str">
            <v>NO</v>
          </cell>
          <cell r="N55" t="str">
            <v>N</v>
          </cell>
          <cell r="O55" t="str">
            <v>Y</v>
          </cell>
          <cell r="P55" t="str">
            <v>N</v>
          </cell>
          <cell r="Q55" t="str">
            <v>N</v>
          </cell>
          <cell r="R55" t="str">
            <v>N</v>
          </cell>
          <cell r="S55" t="str">
            <v>N</v>
          </cell>
          <cell r="AB55" t="str">
            <v>N</v>
          </cell>
          <cell r="AC55" t="str">
            <v>IKACXDNCO6000</v>
          </cell>
          <cell r="AD55">
            <v>38560</v>
          </cell>
          <cell r="AE55">
            <v>44780</v>
          </cell>
          <cell r="AF55">
            <v>0</v>
          </cell>
          <cell r="AG55">
            <v>0</v>
          </cell>
          <cell r="AH55" t="str">
            <v>Active</v>
          </cell>
          <cell r="AI55" t="str">
            <v>PREMISES LICENCE</v>
          </cell>
          <cell r="AJ55" t="str">
            <v>Devakumaran KANTHIAH</v>
          </cell>
          <cell r="AK55" t="str">
            <v>Owner</v>
          </cell>
          <cell r="AL55" t="str">
            <v>DOWNHALL STORES</v>
          </cell>
          <cell r="AM55" t="str">
            <v>21 DOWNHALL ROAD</v>
          </cell>
          <cell r="AN55" t="str">
            <v>RAYLEIGH</v>
          </cell>
          <cell r="AO55" t="str">
            <v>ESSEX</v>
          </cell>
          <cell r="AP55" t="str">
            <v>SS6 9JT</v>
          </cell>
          <cell r="AQ55">
            <v>180</v>
          </cell>
          <cell r="AR55" t="str">
            <v>N</v>
          </cell>
          <cell r="AS55" t="str">
            <v>Sweyne Park &amp; Grange</v>
          </cell>
        </row>
        <row r="56">
          <cell r="B56" t="str">
            <v>05/00740/LAPRE</v>
          </cell>
          <cell r="C56" t="str">
            <v>EXHIBITION INN</v>
          </cell>
          <cell r="D56" t="str">
            <v>HIGH STREET</v>
          </cell>
          <cell r="E56" t="str">
            <v>GREAT WAKERING</v>
          </cell>
          <cell r="F56" t="str">
            <v>ROCHFORD</v>
          </cell>
          <cell r="G56" t="str">
            <v>ESSEX</v>
          </cell>
          <cell r="H56" t="str">
            <v>SS3 0HZ</v>
          </cell>
          <cell r="I56" t="str">
            <v xml:space="preserve">PUBLIC HOUSE	</v>
          </cell>
          <cell r="J56" t="str">
            <v>B</v>
          </cell>
          <cell r="K56">
            <v>14750</v>
          </cell>
          <cell r="L56" t="str">
            <v>Y</v>
          </cell>
          <cell r="M56" t="str">
            <v>YES 2AM</v>
          </cell>
          <cell r="N56" t="str">
            <v>N</v>
          </cell>
          <cell r="O56" t="str">
            <v>N</v>
          </cell>
          <cell r="P56" t="str">
            <v>N</v>
          </cell>
          <cell r="Q56" t="str">
            <v>Y</v>
          </cell>
          <cell r="R56" t="str">
            <v>N</v>
          </cell>
          <cell r="S56" t="str">
            <v>Y</v>
          </cell>
          <cell r="T56" t="str">
            <v>Y</v>
          </cell>
          <cell r="W56" t="str">
            <v>Y</v>
          </cell>
          <cell r="Y56" t="str">
            <v>Y</v>
          </cell>
          <cell r="Z56" t="str">
            <v>Y</v>
          </cell>
          <cell r="AB56" t="str">
            <v>N</v>
          </cell>
          <cell r="AC56" t="str">
            <v>IM6P3JNCN8000</v>
          </cell>
          <cell r="AD56">
            <v>38597</v>
          </cell>
          <cell r="AE56">
            <v>44803</v>
          </cell>
          <cell r="AF56">
            <v>0</v>
          </cell>
          <cell r="AG56">
            <v>0</v>
          </cell>
          <cell r="AH56" t="str">
            <v>Active</v>
          </cell>
          <cell r="AI56" t="str">
            <v>PREMISES LICENCE</v>
          </cell>
          <cell r="AJ56" t="str">
            <v>Mr Paul Williams</v>
          </cell>
          <cell r="AK56" t="str">
            <v>Owner</v>
          </cell>
          <cell r="AL56" t="str">
            <v>EXHIBITION INN</v>
          </cell>
          <cell r="AM56" t="str">
            <v>HIGH STREET</v>
          </cell>
          <cell r="AN56" t="str">
            <v>ROCHFORD</v>
          </cell>
          <cell r="AO56" t="str">
            <v>ESSEX</v>
          </cell>
          <cell r="AP56" t="str">
            <v>SS3 0HZ</v>
          </cell>
          <cell r="AQ56">
            <v>180</v>
          </cell>
          <cell r="AR56" t="str">
            <v>N</v>
          </cell>
          <cell r="AS56" t="str">
            <v>Foulness &amp; The Wakerings</v>
          </cell>
        </row>
        <row r="57">
          <cell r="B57" t="str">
            <v>08/00473/LAPRE</v>
          </cell>
          <cell r="C57" t="str">
            <v>TOOMEY CONVENIENCE STORE</v>
          </cell>
          <cell r="D57" t="str">
            <v>ROCHFORD BUSINESS PARK</v>
          </cell>
          <cell r="E57" t="str">
            <v>CHERRY ORCHARD WAY</v>
          </cell>
          <cell r="F57" t="str">
            <v>ROCHFORD</v>
          </cell>
          <cell r="G57" t="str">
            <v>ESSEX</v>
          </cell>
          <cell r="H57" t="str">
            <v>SS4 1GP</v>
          </cell>
          <cell r="I57" t="str">
            <v>PETROL STATION</v>
          </cell>
          <cell r="J57" t="str">
            <v>C</v>
          </cell>
          <cell r="K57">
            <v>35550</v>
          </cell>
          <cell r="L57" t="str">
            <v>N</v>
          </cell>
          <cell r="M57" t="str">
            <v>NO</v>
          </cell>
          <cell r="N57" t="str">
            <v>Y</v>
          </cell>
          <cell r="O57" t="str">
            <v>Y</v>
          </cell>
          <cell r="P57" t="str">
            <v>N</v>
          </cell>
          <cell r="Q57" t="str">
            <v>N</v>
          </cell>
          <cell r="R57" t="str">
            <v>N</v>
          </cell>
          <cell r="S57" t="str">
            <v>Y</v>
          </cell>
          <cell r="T57" t="str">
            <v>N</v>
          </cell>
          <cell r="U57" t="str">
            <v>N</v>
          </cell>
          <cell r="V57" t="str">
            <v>N</v>
          </cell>
          <cell r="W57" t="str">
            <v>N</v>
          </cell>
          <cell r="X57" t="str">
            <v>N</v>
          </cell>
          <cell r="Y57" t="str">
            <v>N</v>
          </cell>
          <cell r="Z57" t="str">
            <v>N</v>
          </cell>
          <cell r="AA57" t="str">
            <v>N</v>
          </cell>
          <cell r="AB57" t="str">
            <v>N</v>
          </cell>
          <cell r="AC57" t="str">
            <v>K43KYCNC09M00</v>
          </cell>
          <cell r="AD57">
            <v>39645</v>
          </cell>
          <cell r="AE57">
            <v>44788</v>
          </cell>
          <cell r="AF57">
            <v>0</v>
          </cell>
          <cell r="AG57">
            <v>2</v>
          </cell>
          <cell r="AH57" t="str">
            <v>Active</v>
          </cell>
          <cell r="AI57" t="str">
            <v>PREMISES LICENCE</v>
          </cell>
          <cell r="AK57" t="str">
            <v>Corporate Business</v>
          </cell>
          <cell r="AL57" t="str">
            <v>Toomey (Southend) Ltd</v>
          </cell>
          <cell r="AM57" t="str">
            <v>Rochford Business Park, Cherry</v>
          </cell>
          <cell r="AN57" t="str">
            <v>ROCHFORD</v>
          </cell>
          <cell r="AO57" t="str">
            <v>ESSEX</v>
          </cell>
          <cell r="AP57" t="str">
            <v>SS4 1GP</v>
          </cell>
          <cell r="AQ57">
            <v>295</v>
          </cell>
          <cell r="AR57" t="str">
            <v>N</v>
          </cell>
          <cell r="AS57" t="str">
            <v>Rochford</v>
          </cell>
        </row>
        <row r="58">
          <cell r="B58" t="str">
            <v>05/00829/LAPRE</v>
          </cell>
          <cell r="C58" t="str">
            <v>FAVORITE CHICKEN &amp; RIBS</v>
          </cell>
          <cell r="D58" t="str">
            <v>54 HIGH STREET</v>
          </cell>
          <cell r="F58" t="str">
            <v>RAYLEIGH</v>
          </cell>
          <cell r="G58" t="str">
            <v>ESSEX</v>
          </cell>
          <cell r="H58" t="str">
            <v>SS6 7EA</v>
          </cell>
          <cell r="I58" t="str">
            <v>TAKEAWAY</v>
          </cell>
          <cell r="J58" t="str">
            <v>B</v>
          </cell>
          <cell r="K58">
            <v>20750</v>
          </cell>
          <cell r="L58" t="str">
            <v>N</v>
          </cell>
          <cell r="M58" t="str">
            <v>NO</v>
          </cell>
          <cell r="N58" t="str">
            <v>N</v>
          </cell>
          <cell r="O58" t="str">
            <v>N</v>
          </cell>
          <cell r="P58" t="str">
            <v>N</v>
          </cell>
          <cell r="Q58" t="str">
            <v>N</v>
          </cell>
          <cell r="R58" t="str">
            <v>Y</v>
          </cell>
          <cell r="S58" t="str">
            <v>Y</v>
          </cell>
          <cell r="AB58" t="str">
            <v>N</v>
          </cell>
          <cell r="AC58" t="str">
            <v>IQD53ZNCD9000</v>
          </cell>
          <cell r="AD58">
            <v>38678</v>
          </cell>
          <cell r="AE58">
            <v>44551</v>
          </cell>
          <cell r="AF58">
            <v>0</v>
          </cell>
          <cell r="AG58">
            <v>0</v>
          </cell>
          <cell r="AH58" t="str">
            <v>Active</v>
          </cell>
          <cell r="AI58" t="str">
            <v>PREMISES LICENCE</v>
          </cell>
          <cell r="AJ58" t="str">
            <v>The Owner</v>
          </cell>
          <cell r="AK58" t="str">
            <v>Corporate Business</v>
          </cell>
          <cell r="AL58" t="str">
            <v>FAVORITE CHICKEN &amp; RIBS</v>
          </cell>
          <cell r="AM58" t="str">
            <v>54 HIGH STREET</v>
          </cell>
          <cell r="AN58" t="str">
            <v>RAYLEIGH</v>
          </cell>
          <cell r="AO58" t="str">
            <v>ESSEX</v>
          </cell>
          <cell r="AP58" t="str">
            <v>SS6 7EA</v>
          </cell>
          <cell r="AQ58">
            <v>180</v>
          </cell>
          <cell r="AR58" t="str">
            <v>N</v>
          </cell>
          <cell r="AS58" t="str">
            <v>Wheatley</v>
          </cell>
        </row>
        <row r="59">
          <cell r="B59" t="str">
            <v>05/00217/LAPRE</v>
          </cell>
          <cell r="C59" t="str">
            <v>FORGE STORES</v>
          </cell>
          <cell r="D59" t="str">
            <v>HIGH STREET</v>
          </cell>
          <cell r="E59" t="str">
            <v>CANEWDON</v>
          </cell>
          <cell r="F59" t="str">
            <v>ROCHFORD</v>
          </cell>
          <cell r="G59" t="str">
            <v>ESSEX</v>
          </cell>
          <cell r="H59" t="str">
            <v>SS4 3QA</v>
          </cell>
          <cell r="I59" t="str">
            <v>OFF LICENCE</v>
          </cell>
          <cell r="J59" t="str">
            <v>B</v>
          </cell>
          <cell r="K59">
            <v>9900</v>
          </cell>
          <cell r="L59" t="str">
            <v>N</v>
          </cell>
          <cell r="M59" t="str">
            <v>NO</v>
          </cell>
          <cell r="N59" t="str">
            <v>N</v>
          </cell>
          <cell r="O59" t="str">
            <v>Y</v>
          </cell>
          <cell r="P59" t="str">
            <v>N</v>
          </cell>
          <cell r="Q59" t="str">
            <v>N</v>
          </cell>
          <cell r="R59" t="str">
            <v>N</v>
          </cell>
          <cell r="S59" t="str">
            <v>N</v>
          </cell>
          <cell r="AB59" t="str">
            <v>N</v>
          </cell>
          <cell r="AC59" t="str">
            <v>IGMQPDNCP6000</v>
          </cell>
          <cell r="AD59">
            <v>38489</v>
          </cell>
          <cell r="AE59">
            <v>44699</v>
          </cell>
          <cell r="AF59">
            <v>0</v>
          </cell>
          <cell r="AG59">
            <v>0</v>
          </cell>
          <cell r="AH59" t="str">
            <v>Active</v>
          </cell>
          <cell r="AI59" t="str">
            <v>PREMISES LICENCE</v>
          </cell>
          <cell r="AJ59" t="str">
            <v>Mrs Jill Patricia COZENS</v>
          </cell>
          <cell r="AK59" t="str">
            <v>Owner</v>
          </cell>
          <cell r="AL59" t="str">
            <v>FORGE STORES</v>
          </cell>
          <cell r="AM59" t="str">
            <v>HIGH STREET</v>
          </cell>
          <cell r="AN59" t="str">
            <v>ROCHFORD</v>
          </cell>
          <cell r="AO59" t="str">
            <v>ESSEX</v>
          </cell>
          <cell r="AP59" t="str">
            <v>SS4 3QA</v>
          </cell>
          <cell r="AQ59">
            <v>180</v>
          </cell>
          <cell r="AR59" t="str">
            <v>N</v>
          </cell>
          <cell r="AS59" t="str">
            <v>Hockley &amp; Ashingdon</v>
          </cell>
        </row>
        <row r="60">
          <cell r="B60" t="str">
            <v>17/00265/LAPRE</v>
          </cell>
          <cell r="C60" t="str">
            <v>CHERRY ON THE TOP</v>
          </cell>
          <cell r="D60" t="str">
            <v>2 Eastwood Road</v>
          </cell>
          <cell r="F60" t="str">
            <v>Rayleigh</v>
          </cell>
          <cell r="G60" t="str">
            <v>Essex</v>
          </cell>
          <cell r="H60" t="str">
            <v>SS6 7JD</v>
          </cell>
          <cell r="I60" t="str">
            <v xml:space="preserve">RESTAURANT	</v>
          </cell>
          <cell r="J60" t="str">
            <v>B</v>
          </cell>
          <cell r="K60">
            <v>24000</v>
          </cell>
          <cell r="L60" t="str">
            <v>N</v>
          </cell>
          <cell r="M60" t="str">
            <v>No</v>
          </cell>
          <cell r="N60" t="str">
            <v>N</v>
          </cell>
          <cell r="O60" t="str">
            <v>N</v>
          </cell>
          <cell r="P60" t="str">
            <v>N</v>
          </cell>
          <cell r="Q60" t="str">
            <v>Y</v>
          </cell>
          <cell r="R60" t="str">
            <v>N</v>
          </cell>
          <cell r="S60" t="str">
            <v>N</v>
          </cell>
          <cell r="T60" t="str">
            <v>N</v>
          </cell>
          <cell r="Y60" t="str">
            <v>Y</v>
          </cell>
          <cell r="Z60" t="str">
            <v>Y</v>
          </cell>
          <cell r="AA60" t="str">
            <v>Y</v>
          </cell>
          <cell r="AB60" t="str">
            <v>N</v>
          </cell>
          <cell r="AC60">
            <v>100091598481</v>
          </cell>
          <cell r="AD60">
            <v>42901</v>
          </cell>
          <cell r="AE60">
            <v>44727</v>
          </cell>
          <cell r="AF60">
            <v>0</v>
          </cell>
          <cell r="AG60">
            <v>1</v>
          </cell>
          <cell r="AH60" t="str">
            <v>Active</v>
          </cell>
          <cell r="AI60" t="str">
            <v>PREMISES LICENCE</v>
          </cell>
          <cell r="AJ60" t="str">
            <v>Elizabeth Holden</v>
          </cell>
          <cell r="AK60" t="str">
            <v>Owner</v>
          </cell>
          <cell r="AL60" t="str">
            <v>CHERRY ON THE TOP</v>
          </cell>
          <cell r="AM60" t="str">
            <v>2 Eastwood Road</v>
          </cell>
          <cell r="AN60" t="str">
            <v>Rayleigh</v>
          </cell>
          <cell r="AO60" t="str">
            <v>Essex</v>
          </cell>
          <cell r="AP60" t="str">
            <v>SS6 7JD</v>
          </cell>
          <cell r="AQ60">
            <v>180</v>
          </cell>
          <cell r="AR60" t="str">
            <v>N</v>
          </cell>
          <cell r="AS60" t="str">
            <v>Wheatley</v>
          </cell>
        </row>
        <row r="61">
          <cell r="B61" t="str">
            <v>20/00513/LAPRE</v>
          </cell>
          <cell r="C61" t="str">
            <v>HAZEL MEZE GRILL</v>
          </cell>
          <cell r="D61" t="str">
            <v>28 High Street</v>
          </cell>
          <cell r="E61" t="str">
            <v>Rayleigh</v>
          </cell>
          <cell r="G61" t="str">
            <v>Essex</v>
          </cell>
          <cell r="H61" t="str">
            <v>SS6 7EF</v>
          </cell>
          <cell r="I61" t="str">
            <v xml:space="preserve">RESTAURANT	</v>
          </cell>
          <cell r="K61">
            <v>45000</v>
          </cell>
          <cell r="L61" t="str">
            <v>N</v>
          </cell>
          <cell r="N61" t="str">
            <v>N</v>
          </cell>
          <cell r="O61" t="str">
            <v>N</v>
          </cell>
          <cell r="P61" t="str">
            <v>N</v>
          </cell>
          <cell r="Q61" t="str">
            <v>Y</v>
          </cell>
          <cell r="R61" t="str">
            <v>N</v>
          </cell>
          <cell r="S61" t="str">
            <v>Y</v>
          </cell>
          <cell r="T61" t="str">
            <v>N</v>
          </cell>
          <cell r="U61" t="str">
            <v>N</v>
          </cell>
          <cell r="V61" t="str">
            <v>N</v>
          </cell>
          <cell r="W61" t="str">
            <v>N</v>
          </cell>
          <cell r="X61" t="str">
            <v>N</v>
          </cell>
          <cell r="Y61" t="str">
            <v>N</v>
          </cell>
          <cell r="Z61" t="str">
            <v>N</v>
          </cell>
          <cell r="AA61" t="str">
            <v>N</v>
          </cell>
          <cell r="AB61" t="str">
            <v>N</v>
          </cell>
          <cell r="AC61">
            <v>1026623</v>
          </cell>
          <cell r="AD61">
            <v>44217</v>
          </cell>
          <cell r="AE61">
            <v>44582</v>
          </cell>
          <cell r="AH61" t="str">
            <v>Active</v>
          </cell>
          <cell r="AI61" t="str">
            <v>PREMISES LICENCE</v>
          </cell>
          <cell r="AR61" t="str">
            <v>Y</v>
          </cell>
        </row>
        <row r="62">
          <cell r="B62" t="str">
            <v>12/00374/LAPRE</v>
          </cell>
          <cell r="C62" t="str">
            <v>GEORGES BREWERY</v>
          </cell>
          <cell r="D62" t="str">
            <v>COMMON ROAD</v>
          </cell>
          <cell r="E62" t="str">
            <v>GREAT WAKERING</v>
          </cell>
          <cell r="F62" t="str">
            <v>SOUTHEND-ON-SEA</v>
          </cell>
          <cell r="G62" t="str">
            <v>ESSEX</v>
          </cell>
          <cell r="H62" t="str">
            <v>SS3 0AG</v>
          </cell>
          <cell r="I62" t="str">
            <v>BREWERY</v>
          </cell>
          <cell r="J62" t="str">
            <v>B</v>
          </cell>
          <cell r="K62">
            <v>4350</v>
          </cell>
          <cell r="L62" t="str">
            <v>N</v>
          </cell>
          <cell r="M62" t="str">
            <v>NO</v>
          </cell>
          <cell r="N62" t="str">
            <v>N</v>
          </cell>
          <cell r="O62" t="str">
            <v>Y</v>
          </cell>
          <cell r="P62" t="str">
            <v>N</v>
          </cell>
          <cell r="Q62" t="str">
            <v>N</v>
          </cell>
          <cell r="R62" t="str">
            <v>N</v>
          </cell>
          <cell r="S62" t="str">
            <v>N</v>
          </cell>
          <cell r="AB62" t="str">
            <v>N</v>
          </cell>
          <cell r="AC62" t="str">
            <v>M4U39HNC0AM00</v>
          </cell>
          <cell r="AD62">
            <v>41059</v>
          </cell>
          <cell r="AE62">
            <v>44746</v>
          </cell>
          <cell r="AF62">
            <v>0</v>
          </cell>
          <cell r="AG62">
            <v>0</v>
          </cell>
          <cell r="AH62" t="str">
            <v>Active</v>
          </cell>
          <cell r="AI62" t="str">
            <v>PREMISES LICENCE</v>
          </cell>
          <cell r="AJ62" t="str">
            <v>Mr Mark Mawson</v>
          </cell>
          <cell r="AK62" t="str">
            <v>Owner</v>
          </cell>
          <cell r="AL62" t="str">
            <v>Georges Brewery</v>
          </cell>
          <cell r="AM62" t="str">
            <v>Common Road</v>
          </cell>
          <cell r="AN62" t="str">
            <v>Great Wakering</v>
          </cell>
          <cell r="AO62" t="str">
            <v>ESSEX</v>
          </cell>
          <cell r="AP62" t="str">
            <v>SS3 0AG</v>
          </cell>
          <cell r="AQ62">
            <v>180</v>
          </cell>
          <cell r="AR62" t="str">
            <v>N</v>
          </cell>
          <cell r="AS62" t="str">
            <v>Foulness &amp; The Wakerings</v>
          </cell>
        </row>
        <row r="63">
          <cell r="B63" t="str">
            <v>16/00437/LAPRE</v>
          </cell>
          <cell r="C63" t="str">
            <v>HAMBRO POST OFFICE</v>
          </cell>
          <cell r="D63" t="str">
            <v>53 Hullbridge Road</v>
          </cell>
          <cell r="E63" t="str">
            <v>Rayleigh</v>
          </cell>
          <cell r="F63" t="str">
            <v>Rayleigh</v>
          </cell>
          <cell r="G63" t="str">
            <v>Essex</v>
          </cell>
          <cell r="H63" t="str">
            <v>SS6 9NL</v>
          </cell>
          <cell r="I63" t="str">
            <v xml:space="preserve">OFF LICENCE	</v>
          </cell>
          <cell r="J63" t="str">
            <v>B</v>
          </cell>
          <cell r="L63" t="str">
            <v>N</v>
          </cell>
          <cell r="M63" t="str">
            <v>No</v>
          </cell>
          <cell r="N63" t="str">
            <v>N</v>
          </cell>
          <cell r="O63" t="str">
            <v>Y</v>
          </cell>
          <cell r="P63" t="str">
            <v>N</v>
          </cell>
          <cell r="Q63" t="str">
            <v>N</v>
          </cell>
          <cell r="R63" t="str">
            <v>N</v>
          </cell>
          <cell r="S63" t="str">
            <v>N</v>
          </cell>
          <cell r="T63" t="str">
            <v>N</v>
          </cell>
          <cell r="U63" t="str">
            <v>N</v>
          </cell>
          <cell r="V63" t="str">
            <v>N</v>
          </cell>
          <cell r="W63" t="str">
            <v>N</v>
          </cell>
          <cell r="X63" t="str">
            <v>N</v>
          </cell>
          <cell r="Y63" t="str">
            <v>N</v>
          </cell>
          <cell r="Z63" t="str">
            <v>N</v>
          </cell>
          <cell r="AA63" t="str">
            <v>N</v>
          </cell>
          <cell r="AB63" t="str">
            <v>N</v>
          </cell>
          <cell r="AD63">
            <v>42649</v>
          </cell>
          <cell r="AE63">
            <v>44827</v>
          </cell>
          <cell r="AF63">
            <v>1</v>
          </cell>
          <cell r="AG63">
            <v>2</v>
          </cell>
          <cell r="AH63" t="str">
            <v>Active</v>
          </cell>
          <cell r="AI63" t="str">
            <v>PREMISES LICENCE</v>
          </cell>
          <cell r="AJ63" t="str">
            <v>Alpaben Pankajkumar Kathiriya</v>
          </cell>
          <cell r="AK63" t="str">
            <v>Owner</v>
          </cell>
          <cell r="AL63" t="str">
            <v>HAMBRO POST OFFICE</v>
          </cell>
          <cell r="AM63" t="str">
            <v>53 Hullbridge Road</v>
          </cell>
          <cell r="AN63" t="str">
            <v>Rayleigh</v>
          </cell>
          <cell r="AO63" t="str">
            <v>Essex</v>
          </cell>
          <cell r="AP63" t="str">
            <v>SS6 9NLS</v>
          </cell>
          <cell r="AQ63">
            <v>180</v>
          </cell>
          <cell r="AR63" t="str">
            <v>N</v>
          </cell>
          <cell r="AS63" t="str">
            <v>Downhall &amp; Rawreth</v>
          </cell>
        </row>
        <row r="64">
          <cell r="B64" t="str">
            <v>05/00269/LAPRE</v>
          </cell>
          <cell r="C64" t="str">
            <v>GOLDEN LION</v>
          </cell>
          <cell r="D64" t="str">
            <v>35 NORTH STREET</v>
          </cell>
          <cell r="F64" t="str">
            <v>ROCHFORD</v>
          </cell>
          <cell r="G64" t="str">
            <v>ESSEX</v>
          </cell>
          <cell r="H64" t="str">
            <v>SS4 1AB</v>
          </cell>
          <cell r="I64" t="str">
            <v xml:space="preserve">PUBLIC HOUSE	</v>
          </cell>
          <cell r="J64" t="str">
            <v>B</v>
          </cell>
          <cell r="K64">
            <v>5600</v>
          </cell>
          <cell r="L64" t="str">
            <v>Y</v>
          </cell>
          <cell r="M64" t="str">
            <v>YES    1 HOUR</v>
          </cell>
          <cell r="N64" t="str">
            <v>N</v>
          </cell>
          <cell r="O64" t="str">
            <v>N</v>
          </cell>
          <cell r="P64" t="str">
            <v>N</v>
          </cell>
          <cell r="Q64" t="str">
            <v>Y</v>
          </cell>
          <cell r="R64" t="str">
            <v>N</v>
          </cell>
          <cell r="T64" t="str">
            <v>Y</v>
          </cell>
          <cell r="Y64" t="str">
            <v>Y</v>
          </cell>
          <cell r="Z64" t="str">
            <v>Y</v>
          </cell>
          <cell r="AB64" t="str">
            <v>N</v>
          </cell>
          <cell r="AC64" t="str">
            <v>IHV7BGNCN8000</v>
          </cell>
          <cell r="AD64">
            <v>38513</v>
          </cell>
          <cell r="AE64">
            <v>44722</v>
          </cell>
          <cell r="AF64">
            <v>0</v>
          </cell>
          <cell r="AG64">
            <v>0</v>
          </cell>
          <cell r="AH64" t="str">
            <v>Active</v>
          </cell>
          <cell r="AI64" t="str">
            <v>PREMISES LICENCE</v>
          </cell>
          <cell r="AJ64" t="str">
            <v>Mr  John Harmon</v>
          </cell>
          <cell r="AK64" t="str">
            <v>Owner</v>
          </cell>
          <cell r="AL64" t="str">
            <v>GOLDEN LION</v>
          </cell>
          <cell r="AM64" t="str">
            <v>35 NORTH STREET</v>
          </cell>
          <cell r="AN64" t="str">
            <v>ROCHFORD</v>
          </cell>
          <cell r="AO64" t="str">
            <v>ESSEX</v>
          </cell>
          <cell r="AP64" t="str">
            <v>SS4 1AB</v>
          </cell>
          <cell r="AQ64">
            <v>180</v>
          </cell>
          <cell r="AR64" t="str">
            <v>N</v>
          </cell>
          <cell r="AS64" t="str">
            <v>Rochford</v>
          </cell>
        </row>
        <row r="65">
          <cell r="B65" t="str">
            <v>05/00391/LAPRE</v>
          </cell>
          <cell r="C65" t="str">
            <v>GRANGE COMMUNITY ASSOCIATION</v>
          </cell>
          <cell r="D65" t="str">
            <v>THE GRANGE</v>
          </cell>
          <cell r="E65" t="str">
            <v>LITTLE WHEATLEY CHASE</v>
          </cell>
          <cell r="F65" t="str">
            <v>RAYLEIGH</v>
          </cell>
          <cell r="G65" t="str">
            <v>ESSEX</v>
          </cell>
          <cell r="H65" t="str">
            <v>SS6 9EH</v>
          </cell>
          <cell r="I65" t="str">
            <v xml:space="preserve">BAR	</v>
          </cell>
          <cell r="J65" t="str">
            <v>B</v>
          </cell>
          <cell r="K65">
            <v>19250</v>
          </cell>
          <cell r="L65" t="str">
            <v>Y</v>
          </cell>
          <cell r="M65" t="str">
            <v>NO</v>
          </cell>
          <cell r="N65" t="str">
            <v>N</v>
          </cell>
          <cell r="O65" t="str">
            <v>N</v>
          </cell>
          <cell r="P65" t="str">
            <v>N</v>
          </cell>
          <cell r="Q65" t="str">
            <v>Y</v>
          </cell>
          <cell r="R65" t="str">
            <v>N</v>
          </cell>
          <cell r="T65" t="str">
            <v>Y</v>
          </cell>
          <cell r="W65" t="str">
            <v>Y</v>
          </cell>
          <cell r="Y65" t="str">
            <v>Y</v>
          </cell>
          <cell r="Z65" t="str">
            <v>Y</v>
          </cell>
          <cell r="AA65" t="str">
            <v>Y</v>
          </cell>
          <cell r="AB65" t="str">
            <v>Y</v>
          </cell>
          <cell r="AC65" t="str">
            <v>IJ5RTBNC38000</v>
          </cell>
          <cell r="AD65">
            <v>38538</v>
          </cell>
          <cell r="AE65">
            <v>44790</v>
          </cell>
          <cell r="AF65">
            <v>0</v>
          </cell>
          <cell r="AG65">
            <v>0</v>
          </cell>
          <cell r="AH65" t="str">
            <v>Active</v>
          </cell>
          <cell r="AI65" t="str">
            <v>PREMISES LICENCE</v>
          </cell>
          <cell r="AL65" t="str">
            <v>THE GRANGE</v>
          </cell>
          <cell r="AM65" t="str">
            <v>LITTLE WHEATLEY CHASE</v>
          </cell>
          <cell r="AN65" t="str">
            <v>RAYLEIGH</v>
          </cell>
          <cell r="AO65" t="str">
            <v>ESSEX</v>
          </cell>
          <cell r="AP65" t="str">
            <v>SS6 9EH</v>
          </cell>
          <cell r="AQ65">
            <v>180</v>
          </cell>
          <cell r="AR65" t="str">
            <v>N</v>
          </cell>
          <cell r="AS65" t="str">
            <v>Sweyne Park &amp; Grange</v>
          </cell>
        </row>
        <row r="66">
          <cell r="B66" t="str">
            <v>21/00515/LAPRE</v>
          </cell>
          <cell r="C66" t="str">
            <v>TWO GREEN BOTTLES</v>
          </cell>
          <cell r="D66" t="str">
            <v>16 GOLDEN CROSS PARADE</v>
          </cell>
          <cell r="E66" t="str">
            <v>ROCHFORD</v>
          </cell>
          <cell r="G66" t="str">
            <v>ESSEX</v>
          </cell>
          <cell r="H66" t="str">
            <v>SS4 1UB</v>
          </cell>
          <cell r="I66" t="str">
            <v xml:space="preserve">BAR	</v>
          </cell>
          <cell r="J66" t="str">
            <v>B</v>
          </cell>
          <cell r="K66" t="str">
            <v>6, 400</v>
          </cell>
          <cell r="L66" t="str">
            <v>N</v>
          </cell>
          <cell r="N66" t="str">
            <v>N</v>
          </cell>
          <cell r="O66" t="str">
            <v>N</v>
          </cell>
          <cell r="P66" t="str">
            <v>N</v>
          </cell>
          <cell r="Q66" t="str">
            <v>Y</v>
          </cell>
          <cell r="R66" t="str">
            <v>N</v>
          </cell>
          <cell r="S66" t="str">
            <v>N</v>
          </cell>
          <cell r="T66" t="str">
            <v>Y</v>
          </cell>
          <cell r="U66" t="str">
            <v>N</v>
          </cell>
          <cell r="V66" t="str">
            <v>N</v>
          </cell>
          <cell r="W66" t="str">
            <v>N</v>
          </cell>
          <cell r="X66" t="str">
            <v>N</v>
          </cell>
          <cell r="Y66" t="str">
            <v>Y</v>
          </cell>
          <cell r="Z66" t="str">
            <v>Y</v>
          </cell>
          <cell r="AA66" t="str">
            <v>N</v>
          </cell>
          <cell r="AB66" t="str">
            <v>N</v>
          </cell>
          <cell r="AD66">
            <v>44293</v>
          </cell>
          <cell r="AE66">
            <v>44658</v>
          </cell>
          <cell r="AH66" t="str">
            <v>Active</v>
          </cell>
          <cell r="AI66" t="str">
            <v>PREMISES LICENCE</v>
          </cell>
          <cell r="AJ66" t="str">
            <v>Steven Pegg</v>
          </cell>
          <cell r="AK66" t="str">
            <v>Owner</v>
          </cell>
          <cell r="AL66" t="str">
            <v>County Ales Ltd</v>
          </cell>
          <cell r="AM66" t="str">
            <v>Unit 20 Muggeridge Farm,</v>
          </cell>
          <cell r="AN66" t="str">
            <v>Maltings Road, Battlesbridge</v>
          </cell>
          <cell r="AO66" t="str">
            <v>Essex</v>
          </cell>
          <cell r="AP66" t="str">
            <v>SS11 7RF</v>
          </cell>
          <cell r="AQ66">
            <v>180</v>
          </cell>
          <cell r="AR66" t="str">
            <v>N</v>
          </cell>
        </row>
        <row r="67">
          <cell r="B67" t="str">
            <v>07/00102/LAPRE</v>
          </cell>
          <cell r="C67" t="str">
            <v>GRANGE FOODSTORES</v>
          </cell>
          <cell r="D67" t="str">
            <v>111 LONDON ROAD</v>
          </cell>
          <cell r="F67" t="str">
            <v>RAYLEIGH</v>
          </cell>
          <cell r="G67" t="str">
            <v>ESSEX</v>
          </cell>
          <cell r="H67" t="str">
            <v>SS6 9AX</v>
          </cell>
          <cell r="I67" t="str">
            <v>OFF LICENCE</v>
          </cell>
          <cell r="J67" t="str">
            <v>B</v>
          </cell>
          <cell r="K67">
            <v>7500</v>
          </cell>
          <cell r="L67" t="str">
            <v>N</v>
          </cell>
          <cell r="M67" t="str">
            <v>NO</v>
          </cell>
          <cell r="N67" t="str">
            <v>N</v>
          </cell>
          <cell r="O67" t="str">
            <v>Y</v>
          </cell>
          <cell r="P67" t="str">
            <v>N</v>
          </cell>
          <cell r="Q67" t="str">
            <v>N</v>
          </cell>
          <cell r="R67" t="str">
            <v>N</v>
          </cell>
          <cell r="S67" t="str">
            <v>N</v>
          </cell>
          <cell r="AB67" t="str">
            <v>N</v>
          </cell>
          <cell r="AC67" t="str">
            <v>JE4AI4NC09700</v>
          </cell>
          <cell r="AD67">
            <v>39140</v>
          </cell>
          <cell r="AE67">
            <v>44582</v>
          </cell>
          <cell r="AF67">
            <v>0</v>
          </cell>
          <cell r="AG67">
            <v>0</v>
          </cell>
          <cell r="AH67" t="str">
            <v>Active</v>
          </cell>
          <cell r="AI67" t="str">
            <v>PREMISES LICENCE</v>
          </cell>
          <cell r="AJ67" t="str">
            <v>Mr Kalpesh ·&amp; Mrs Krutika Pate</v>
          </cell>
          <cell r="AK67" t="str">
            <v>Owner</v>
          </cell>
          <cell r="AM67" t="str">
            <v>14 Grange Gardens</v>
          </cell>
          <cell r="AN67" t="str">
            <v>RAYLEIGH</v>
          </cell>
          <cell r="AO67" t="str">
            <v>ESSEX</v>
          </cell>
          <cell r="AP67" t="str">
            <v>SS6 9BE</v>
          </cell>
          <cell r="AQ67">
            <v>180</v>
          </cell>
          <cell r="AR67" t="str">
            <v>N</v>
          </cell>
          <cell r="AS67" t="str">
            <v>Sweyne Park &amp; Grange</v>
          </cell>
        </row>
        <row r="68">
          <cell r="B68" t="str">
            <v>05/00518/LAPRE</v>
          </cell>
          <cell r="C68" t="str">
            <v>GREAT WAKERING COMMUNITY ASSOC</v>
          </cell>
          <cell r="D68" t="str">
            <v>THE OLD SCHOOL, HIGH STREET</v>
          </cell>
          <cell r="F68" t="str">
            <v>GREAT WAKERING</v>
          </cell>
          <cell r="G68" t="str">
            <v>ESSEX</v>
          </cell>
          <cell r="H68" t="str">
            <v>SS3 0PU</v>
          </cell>
          <cell r="I68" t="str">
            <v>HALL</v>
          </cell>
          <cell r="K68">
            <v>0</v>
          </cell>
          <cell r="L68" t="str">
            <v>N</v>
          </cell>
          <cell r="M68" t="str">
            <v>NO</v>
          </cell>
          <cell r="N68" t="str">
            <v>N</v>
          </cell>
          <cell r="O68" t="str">
            <v>N</v>
          </cell>
          <cell r="P68" t="str">
            <v>N</v>
          </cell>
          <cell r="Q68" t="str">
            <v>N</v>
          </cell>
          <cell r="R68" t="str">
            <v>Y</v>
          </cell>
          <cell r="S68" t="str">
            <v>N</v>
          </cell>
          <cell r="T68" t="str">
            <v>Y</v>
          </cell>
          <cell r="U68" t="str">
            <v>Y</v>
          </cell>
          <cell r="V68" t="str">
            <v>Y</v>
          </cell>
          <cell r="Y68" t="str">
            <v>Y</v>
          </cell>
          <cell r="Z68" t="str">
            <v>Y</v>
          </cell>
          <cell r="AA68" t="str">
            <v>Y</v>
          </cell>
          <cell r="AB68" t="str">
            <v>Y</v>
          </cell>
          <cell r="AC68" t="str">
            <v>IJZHHANCO6000</v>
          </cell>
          <cell r="AD68">
            <v>38554</v>
          </cell>
          <cell r="AE68">
            <v>2958465</v>
          </cell>
          <cell r="AF68">
            <v>0</v>
          </cell>
          <cell r="AG68">
            <v>0</v>
          </cell>
          <cell r="AH68" t="str">
            <v>Active</v>
          </cell>
          <cell r="AI68" t="str">
            <v>PREMISES LICENCE</v>
          </cell>
          <cell r="AK68" t="str">
            <v>Corporate Business</v>
          </cell>
          <cell r="AL68" t="str">
            <v>Great Wakering Community Association</v>
          </cell>
          <cell r="AM68" t="str">
            <v>THE OLD SCHOOL, HIGH STREET</v>
          </cell>
          <cell r="AN68" t="str">
            <v>GREAT WAKERING</v>
          </cell>
          <cell r="AO68" t="str">
            <v>ESSEX</v>
          </cell>
          <cell r="AP68" t="str">
            <v>SS3 0PU</v>
          </cell>
          <cell r="AQ68">
            <v>0</v>
          </cell>
          <cell r="AR68" t="str">
            <v>N</v>
          </cell>
          <cell r="AS68" t="str">
            <v>Foulness &amp; The Wakerings</v>
          </cell>
        </row>
        <row r="69">
          <cell r="B69" t="str">
            <v>18/00439/LAPRE</v>
          </cell>
          <cell r="C69" t="str">
            <v>RAYLEIGH TOWN COUNCIL</v>
          </cell>
          <cell r="D69" t="str">
            <v>High Street</v>
          </cell>
          <cell r="E69" t="str">
            <v>Rayleigh</v>
          </cell>
          <cell r="G69" t="str">
            <v>Essex</v>
          </cell>
          <cell r="H69" t="str">
            <v>SS6 7EA</v>
          </cell>
          <cell r="I69" t="str">
            <v>OPEN LAND</v>
          </cell>
          <cell r="J69" t="str">
            <v>O</v>
          </cell>
          <cell r="K69">
            <v>0</v>
          </cell>
          <cell r="L69" t="str">
            <v>N</v>
          </cell>
          <cell r="M69">
            <v>0</v>
          </cell>
          <cell r="N69">
            <v>0</v>
          </cell>
          <cell r="O69" t="str">
            <v>N</v>
          </cell>
          <cell r="P69">
            <v>0</v>
          </cell>
          <cell r="Q69">
            <v>0</v>
          </cell>
          <cell r="R69" t="str">
            <v>Y</v>
          </cell>
          <cell r="S69">
            <v>0</v>
          </cell>
          <cell r="T69" t="str">
            <v>Y</v>
          </cell>
          <cell r="U69" t="str">
            <v>Y</v>
          </cell>
          <cell r="V69" t="str">
            <v>N</v>
          </cell>
          <cell r="W69" t="str">
            <v>N</v>
          </cell>
          <cell r="X69">
            <v>0</v>
          </cell>
          <cell r="Y69" t="str">
            <v>Y</v>
          </cell>
          <cell r="Z69" t="str">
            <v>Y</v>
          </cell>
          <cell r="AA69" t="str">
            <v>Y</v>
          </cell>
          <cell r="AB69">
            <v>0</v>
          </cell>
          <cell r="AD69">
            <v>43432</v>
          </cell>
          <cell r="AE69">
            <v>2958465</v>
          </cell>
          <cell r="AF69">
            <v>1</v>
          </cell>
          <cell r="AG69">
            <v>2</v>
          </cell>
          <cell r="AH69" t="str">
            <v>Active</v>
          </cell>
          <cell r="AI69" t="str">
            <v>PREMISES LICENCE</v>
          </cell>
          <cell r="AJ69" t="str">
            <v>Mrs K Cumberland</v>
          </cell>
          <cell r="AK69" t="str">
            <v>Corporate Business</v>
          </cell>
          <cell r="AL69" t="str">
            <v>Rayleigh Town Council</v>
          </cell>
          <cell r="AM69" t="str">
            <v>The Pavilion, King George V Pl</v>
          </cell>
          <cell r="AN69" t="str">
            <v>Bull Lane</v>
          </cell>
          <cell r="AO69" t="str">
            <v>Rayleigh, Essex</v>
          </cell>
          <cell r="AP69" t="str">
            <v>SS6 8JD</v>
          </cell>
          <cell r="AQ69">
            <v>0</v>
          </cell>
          <cell r="AR69" t="str">
            <v>N</v>
          </cell>
          <cell r="AS69" t="str">
            <v>Wheatley</v>
          </cell>
        </row>
        <row r="70">
          <cell r="B70" t="str">
            <v>05/00350/LAPRE</v>
          </cell>
          <cell r="C70" t="str">
            <v>GREAT WAKERING VILLAGE HALL</v>
          </cell>
          <cell r="D70" t="str">
            <v>HIGH STREET</v>
          </cell>
          <cell r="E70" t="str">
            <v>GREAT WAKERING</v>
          </cell>
          <cell r="F70" t="str">
            <v>SOUTHEND-ON-SEA</v>
          </cell>
          <cell r="G70" t="str">
            <v>ESSEX</v>
          </cell>
          <cell r="H70" t="str">
            <v>SS3 0HX</v>
          </cell>
          <cell r="I70" t="str">
            <v>HALL</v>
          </cell>
          <cell r="K70">
            <v>0</v>
          </cell>
          <cell r="L70" t="str">
            <v>N</v>
          </cell>
          <cell r="M70" t="str">
            <v>NO</v>
          </cell>
          <cell r="N70" t="str">
            <v>N</v>
          </cell>
          <cell r="O70" t="str">
            <v>N</v>
          </cell>
          <cell r="P70" t="str">
            <v>N</v>
          </cell>
          <cell r="Q70" t="str">
            <v>N</v>
          </cell>
          <cell r="R70" t="str">
            <v>Y</v>
          </cell>
          <cell r="S70" t="str">
            <v>N</v>
          </cell>
          <cell r="T70" t="str">
            <v>Y</v>
          </cell>
          <cell r="U70" t="str">
            <v>Y</v>
          </cell>
          <cell r="Y70" t="str">
            <v>Y</v>
          </cell>
          <cell r="Z70" t="str">
            <v>Y</v>
          </cell>
          <cell r="AA70" t="str">
            <v>Y</v>
          </cell>
          <cell r="AB70" t="str">
            <v>Y</v>
          </cell>
          <cell r="AC70" t="str">
            <v>IISO13NCP6000</v>
          </cell>
          <cell r="AD70">
            <v>38531</v>
          </cell>
          <cell r="AE70">
            <v>2958465</v>
          </cell>
          <cell r="AF70">
            <v>0</v>
          </cell>
          <cell r="AG70">
            <v>0</v>
          </cell>
          <cell r="AH70" t="str">
            <v>Active</v>
          </cell>
          <cell r="AI70" t="str">
            <v>PREMISES LICENCE</v>
          </cell>
          <cell r="AJ70" t="str">
            <v>R A Pearson</v>
          </cell>
          <cell r="AK70" t="str">
            <v>Corporate Business</v>
          </cell>
          <cell r="AM70" t="str">
            <v>131 Shoebury Road</v>
          </cell>
          <cell r="AN70" t="str">
            <v>Great Wakering</v>
          </cell>
          <cell r="AO70" t="str">
            <v>ESSEX</v>
          </cell>
          <cell r="AP70" t="str">
            <v>SS3 0BA</v>
          </cell>
          <cell r="AQ70">
            <v>0</v>
          </cell>
          <cell r="AR70" t="str">
            <v>N</v>
          </cell>
          <cell r="AS70" t="str">
            <v>Foulness &amp; The Wakerings</v>
          </cell>
        </row>
        <row r="71">
          <cell r="B71" t="str">
            <v>05/00315/LAPRE</v>
          </cell>
          <cell r="C71" t="str">
            <v>GREAT WALL RESTAURANT</v>
          </cell>
          <cell r="D71" t="str">
            <v>6 EAST STREET</v>
          </cell>
          <cell r="F71" t="str">
            <v>ROCHFORD</v>
          </cell>
          <cell r="G71" t="str">
            <v>ESSEX</v>
          </cell>
          <cell r="H71" t="str">
            <v>SS4 1DB</v>
          </cell>
          <cell r="I71" t="str">
            <v xml:space="preserve">RESTAURANT	</v>
          </cell>
          <cell r="J71" t="str">
            <v>B</v>
          </cell>
          <cell r="K71">
            <v>6600</v>
          </cell>
          <cell r="L71" t="str">
            <v>Y</v>
          </cell>
          <cell r="M71" t="str">
            <v>NO</v>
          </cell>
          <cell r="N71" t="str">
            <v>N</v>
          </cell>
          <cell r="O71" t="str">
            <v>N</v>
          </cell>
          <cell r="P71" t="str">
            <v>Y</v>
          </cell>
          <cell r="Q71" t="str">
            <v>N</v>
          </cell>
          <cell r="R71" t="str">
            <v>N</v>
          </cell>
          <cell r="S71" t="str">
            <v>N</v>
          </cell>
          <cell r="AB71" t="str">
            <v>N</v>
          </cell>
          <cell r="AC71" t="str">
            <v>IIJ7SMNCP6000</v>
          </cell>
          <cell r="AD71">
            <v>38526</v>
          </cell>
          <cell r="AE71">
            <v>44738</v>
          </cell>
          <cell r="AF71">
            <v>0</v>
          </cell>
          <cell r="AG71">
            <v>0</v>
          </cell>
          <cell r="AH71" t="str">
            <v>Active</v>
          </cell>
          <cell r="AI71" t="str">
            <v>PREMISES LICENCE</v>
          </cell>
          <cell r="AJ71" t="str">
            <v>Mr Chi Fai CHAN</v>
          </cell>
          <cell r="AK71" t="str">
            <v>Owner</v>
          </cell>
          <cell r="AM71" t="str">
            <v>56 Rowan Walk</v>
          </cell>
          <cell r="AN71" t="str">
            <v>Eastwood, Leigh on Sea</v>
          </cell>
          <cell r="AO71" t="str">
            <v>Essex</v>
          </cell>
          <cell r="AP71" t="str">
            <v>SS9 5PL</v>
          </cell>
          <cell r="AQ71">
            <v>180</v>
          </cell>
          <cell r="AR71" t="str">
            <v>N</v>
          </cell>
          <cell r="AS71" t="str">
            <v>Rochford</v>
          </cell>
        </row>
        <row r="72">
          <cell r="B72" t="str">
            <v>05/00298/LAPRE</v>
          </cell>
          <cell r="C72" t="str">
            <v>GREENSWARD ACADEMY</v>
          </cell>
          <cell r="D72" t="str">
            <v>GREENSWARD LANE</v>
          </cell>
          <cell r="F72" t="str">
            <v>HOCKLEY</v>
          </cell>
          <cell r="G72" t="str">
            <v>ESSEX</v>
          </cell>
          <cell r="H72" t="str">
            <v>SS5 5HG</v>
          </cell>
          <cell r="I72" t="str">
            <v>SCHOOL</v>
          </cell>
          <cell r="K72">
            <v>0</v>
          </cell>
          <cell r="L72" t="str">
            <v>N</v>
          </cell>
          <cell r="M72" t="str">
            <v>NO</v>
          </cell>
          <cell r="N72" t="str">
            <v>N</v>
          </cell>
          <cell r="O72" t="str">
            <v>N</v>
          </cell>
          <cell r="P72" t="str">
            <v>N</v>
          </cell>
          <cell r="Q72" t="str">
            <v>N</v>
          </cell>
          <cell r="R72" t="str">
            <v>Y</v>
          </cell>
          <cell r="S72" t="str">
            <v>N</v>
          </cell>
          <cell r="T72" t="str">
            <v>Y</v>
          </cell>
          <cell r="U72" t="str">
            <v>Y</v>
          </cell>
          <cell r="Y72" t="str">
            <v>Y</v>
          </cell>
          <cell r="Z72" t="str">
            <v>Y</v>
          </cell>
          <cell r="AA72" t="str">
            <v>Y</v>
          </cell>
          <cell r="AB72" t="str">
            <v>Y</v>
          </cell>
          <cell r="AC72" t="str">
            <v>IIDXMNNCP6000</v>
          </cell>
          <cell r="AD72">
            <v>38523</v>
          </cell>
          <cell r="AE72">
            <v>2958465</v>
          </cell>
          <cell r="AF72">
            <v>0</v>
          </cell>
          <cell r="AG72">
            <v>0</v>
          </cell>
          <cell r="AH72" t="str">
            <v>Active</v>
          </cell>
          <cell r="AI72" t="str">
            <v>PREMISES LICENCE</v>
          </cell>
          <cell r="AJ72" t="str">
            <v>Mrs G COOK</v>
          </cell>
          <cell r="AK72" t="str">
            <v>Corporate Business</v>
          </cell>
          <cell r="AL72" t="str">
            <v>GREENSWARD ACADEMY</v>
          </cell>
          <cell r="AM72" t="str">
            <v>GREENSWARD LANE</v>
          </cell>
          <cell r="AN72" t="str">
            <v>HOCKLEY</v>
          </cell>
          <cell r="AO72" t="str">
            <v>ESSEX</v>
          </cell>
          <cell r="AP72" t="str">
            <v>SS5 5HG</v>
          </cell>
          <cell r="AQ72">
            <v>0</v>
          </cell>
          <cell r="AR72" t="str">
            <v>N</v>
          </cell>
          <cell r="AS72" t="str">
            <v>Hockley North</v>
          </cell>
        </row>
        <row r="73">
          <cell r="B73" t="str">
            <v>05/00495/LACLU</v>
          </cell>
          <cell r="C73" t="str">
            <v>WAKERING YACHT CLUB</v>
          </cell>
          <cell r="D73" t="str">
            <v>ROCHEHALL WAY</v>
          </cell>
          <cell r="F73" t="str">
            <v>ROCHFORD</v>
          </cell>
          <cell r="G73" t="str">
            <v>ESSEX</v>
          </cell>
          <cell r="H73" t="str">
            <v>SS14 1JU</v>
          </cell>
          <cell r="I73" t="str">
            <v>CLUB</v>
          </cell>
          <cell r="J73" t="str">
            <v>B</v>
          </cell>
          <cell r="K73">
            <v>9300</v>
          </cell>
          <cell r="L73" t="str">
            <v>N</v>
          </cell>
          <cell r="M73" t="str">
            <v>NYE TILL 01:00</v>
          </cell>
          <cell r="N73" t="str">
            <v>N</v>
          </cell>
          <cell r="O73" t="str">
            <v>N</v>
          </cell>
          <cell r="P73" t="str">
            <v>Y</v>
          </cell>
          <cell r="Q73" t="str">
            <v>N</v>
          </cell>
          <cell r="R73" t="str">
            <v>N</v>
          </cell>
          <cell r="T73" t="str">
            <v>Y</v>
          </cell>
          <cell r="Y73" t="str">
            <v>Y</v>
          </cell>
          <cell r="Z73" t="str">
            <v>Y</v>
          </cell>
          <cell r="AA73" t="str">
            <v>N</v>
          </cell>
          <cell r="AB73" t="str">
            <v>N</v>
          </cell>
          <cell r="AC73" t="e">
            <v>#N/A</v>
          </cell>
          <cell r="AE73">
            <v>44790</v>
          </cell>
          <cell r="AF73">
            <v>0</v>
          </cell>
          <cell r="AG73">
            <v>0</v>
          </cell>
          <cell r="AH73" t="str">
            <v>Active</v>
          </cell>
          <cell r="AI73" t="str">
            <v>CLUB CERTIFICATE</v>
          </cell>
          <cell r="AK73" t="str">
            <v>Corporate Business</v>
          </cell>
          <cell r="AL73" t="str">
            <v>WAKERING YACHT CLUB</v>
          </cell>
          <cell r="AM73" t="str">
            <v>ROCHEHALL WAY</v>
          </cell>
          <cell r="AN73" t="str">
            <v>ROCHFORD</v>
          </cell>
          <cell r="AO73" t="str">
            <v>ESSEX</v>
          </cell>
          <cell r="AP73" t="str">
            <v>SS14 1JU</v>
          </cell>
          <cell r="AQ73">
            <v>180</v>
          </cell>
          <cell r="AR73" t="str">
            <v>N</v>
          </cell>
        </row>
        <row r="74">
          <cell r="B74" t="str">
            <v>05/00394/LAPRE</v>
          </cell>
          <cell r="C74" t="str">
            <v>HALF MOON</v>
          </cell>
          <cell r="D74" t="str">
            <v>5 HIGH STREET</v>
          </cell>
          <cell r="F74" t="str">
            <v>RAYLEIGH</v>
          </cell>
          <cell r="G74" t="str">
            <v>ESSEX</v>
          </cell>
          <cell r="H74" t="str">
            <v>SS6 7EW</v>
          </cell>
          <cell r="I74" t="str">
            <v xml:space="preserve">PUBLIC HOUSE	</v>
          </cell>
          <cell r="J74" t="str">
            <v>C</v>
          </cell>
          <cell r="K74">
            <v>45000</v>
          </cell>
          <cell r="L74" t="str">
            <v>Y</v>
          </cell>
          <cell r="M74" t="str">
            <v>YES Xmas Eve 02:00</v>
          </cell>
          <cell r="N74" t="str">
            <v>N</v>
          </cell>
          <cell r="O74" t="str">
            <v>N</v>
          </cell>
          <cell r="P74" t="str">
            <v>N</v>
          </cell>
          <cell r="Q74" t="str">
            <v>Y</v>
          </cell>
          <cell r="R74" t="str">
            <v>N</v>
          </cell>
          <cell r="T74" t="str">
            <v>Y</v>
          </cell>
          <cell r="W74" t="str">
            <v>Y</v>
          </cell>
          <cell r="Y74" t="str">
            <v>Y</v>
          </cell>
          <cell r="Z74" t="str">
            <v>Y</v>
          </cell>
          <cell r="AA74" t="str">
            <v>Y</v>
          </cell>
          <cell r="AB74" t="str">
            <v>N</v>
          </cell>
          <cell r="AC74" t="str">
            <v>IJ5Z04NCN8000</v>
          </cell>
          <cell r="AD74">
            <v>38538</v>
          </cell>
          <cell r="AE74">
            <v>44747</v>
          </cell>
          <cell r="AF74">
            <v>0</v>
          </cell>
          <cell r="AG74">
            <v>0</v>
          </cell>
          <cell r="AH74" t="str">
            <v>Active</v>
          </cell>
          <cell r="AI74" t="str">
            <v>PREMISES LICENCE</v>
          </cell>
          <cell r="AK74" t="str">
            <v>Owner</v>
          </cell>
          <cell r="AL74" t="str">
            <v>Star Pubs &amp; Bars Limited</v>
          </cell>
          <cell r="AM74" t="str">
            <v xml:space="preserve">3-4 Broadway Park </v>
          </cell>
          <cell r="AN74" t="str">
            <v>South Gyle Broadway</v>
          </cell>
          <cell r="AO74" t="str">
            <v>Edinburgh.</v>
          </cell>
          <cell r="AP74" t="str">
            <v>EH12 9JZ</v>
          </cell>
          <cell r="AQ74">
            <v>295</v>
          </cell>
          <cell r="AR74" t="str">
            <v>N</v>
          </cell>
          <cell r="AS74" t="str">
            <v>Wheatley</v>
          </cell>
        </row>
        <row r="75">
          <cell r="B75" t="str">
            <v>05/00642/LAPRE</v>
          </cell>
          <cell r="C75" t="str">
            <v>HAMBRO NEWSAGENCY</v>
          </cell>
          <cell r="D75" t="str">
            <v>5 HAMBRO PARADE, RAWRETH LANE</v>
          </cell>
          <cell r="F75" t="str">
            <v>RAYLEIGH</v>
          </cell>
          <cell r="G75" t="str">
            <v>ESSEX</v>
          </cell>
          <cell r="H75" t="str">
            <v>SS6 9PU</v>
          </cell>
          <cell r="I75" t="str">
            <v>OFF LICENCE</v>
          </cell>
          <cell r="J75" t="str">
            <v>B</v>
          </cell>
          <cell r="K75">
            <v>13250</v>
          </cell>
          <cell r="L75" t="str">
            <v>N</v>
          </cell>
          <cell r="M75" t="str">
            <v>NO</v>
          </cell>
          <cell r="N75" t="str">
            <v>N</v>
          </cell>
          <cell r="O75" t="str">
            <v>Y</v>
          </cell>
          <cell r="P75" t="str">
            <v>N</v>
          </cell>
          <cell r="Q75" t="str">
            <v>N</v>
          </cell>
          <cell r="R75" t="str">
            <v>N</v>
          </cell>
          <cell r="S75" t="str">
            <v>N</v>
          </cell>
          <cell r="AB75" t="str">
            <v>N</v>
          </cell>
          <cell r="AC75" t="str">
            <v>IKNFDMNCP6000</v>
          </cell>
          <cell r="AD75">
            <v>38567</v>
          </cell>
          <cell r="AE75">
            <v>44750</v>
          </cell>
          <cell r="AF75">
            <v>0</v>
          </cell>
          <cell r="AG75">
            <v>0</v>
          </cell>
          <cell r="AH75" t="str">
            <v>Active</v>
          </cell>
          <cell r="AI75" t="str">
            <v>PREMISES LICENCE</v>
          </cell>
          <cell r="AJ75" t="str">
            <v>Mr Thiruginanasampanthamoorthy</v>
          </cell>
          <cell r="AK75" t="str">
            <v>Owner</v>
          </cell>
          <cell r="AL75" t="str">
            <v>HAMBRO NEWSAGENCY</v>
          </cell>
          <cell r="AM75" t="str">
            <v>5 HAMBRO PARADE</v>
          </cell>
          <cell r="AN75" t="str">
            <v>RAWRETH LANE, RAYLEIGH</v>
          </cell>
          <cell r="AO75" t="str">
            <v>ESSEX</v>
          </cell>
          <cell r="AP75" t="str">
            <v>SS6 9PU</v>
          </cell>
          <cell r="AQ75">
            <v>180</v>
          </cell>
          <cell r="AR75" t="str">
            <v>N</v>
          </cell>
          <cell r="AS75" t="str">
            <v>Downhall &amp; Rawreth</v>
          </cell>
        </row>
        <row r="76">
          <cell r="B76" t="str">
            <v>08/00582/LAPRE</v>
          </cell>
          <cell r="C76" t="str">
            <v>HARVESTER</v>
          </cell>
          <cell r="D76" t="str">
            <v>RAYLEIGH WEIR</v>
          </cell>
          <cell r="E76" t="str">
            <v>ARTERIAL ROAD</v>
          </cell>
          <cell r="F76" t="str">
            <v>RAYLEIGH</v>
          </cell>
          <cell r="G76" t="str">
            <v>ESSEX</v>
          </cell>
          <cell r="H76" t="str">
            <v>SS6 7SP</v>
          </cell>
          <cell r="I76" t="str">
            <v xml:space="preserve">RESTAURANT	</v>
          </cell>
          <cell r="J76" t="str">
            <v>E</v>
          </cell>
          <cell r="K76">
            <v>180000</v>
          </cell>
          <cell r="L76" t="str">
            <v>Y</v>
          </cell>
          <cell r="M76" t="str">
            <v>YES 1 HOUR</v>
          </cell>
          <cell r="N76" t="str">
            <v>N</v>
          </cell>
          <cell r="O76" t="str">
            <v>N</v>
          </cell>
          <cell r="P76" t="str">
            <v>N</v>
          </cell>
          <cell r="Q76" t="str">
            <v>Y</v>
          </cell>
          <cell r="R76" t="str">
            <v>N</v>
          </cell>
          <cell r="S76" t="str">
            <v>Y</v>
          </cell>
          <cell r="T76" t="str">
            <v>Y</v>
          </cell>
          <cell r="U76" t="str">
            <v>Y</v>
          </cell>
          <cell r="Z76" t="str">
            <v>Y</v>
          </cell>
          <cell r="AB76" t="str">
            <v>N</v>
          </cell>
          <cell r="AC76" t="str">
            <v>K7QSGFNC08A00</v>
          </cell>
          <cell r="AD76">
            <v>39716</v>
          </cell>
          <cell r="AE76">
            <v>44778</v>
          </cell>
          <cell r="AF76">
            <v>0</v>
          </cell>
          <cell r="AG76">
            <v>4</v>
          </cell>
          <cell r="AH76" t="str">
            <v>Active</v>
          </cell>
          <cell r="AI76" t="str">
            <v>PREMISES LICENCE</v>
          </cell>
          <cell r="AK76" t="str">
            <v>Consultant</v>
          </cell>
          <cell r="AL76" t="str">
            <v>Mitchells &amp; Butlers</v>
          </cell>
          <cell r="AM76" t="str">
            <v>27 Fleet Street</v>
          </cell>
          <cell r="AN76" t="str">
            <v>Birmingham</v>
          </cell>
          <cell r="AP76" t="str">
            <v>B3 1JP</v>
          </cell>
          <cell r="AQ76">
            <v>350</v>
          </cell>
          <cell r="AR76" t="str">
            <v>N</v>
          </cell>
          <cell r="AS76" t="str">
            <v>Whitehouse</v>
          </cell>
        </row>
        <row r="77">
          <cell r="B77" t="str">
            <v>05/00369/LAPRE</v>
          </cell>
          <cell r="C77" t="str">
            <v>JAYSAI NEWSAGENTS LTD</v>
          </cell>
          <cell r="D77" t="str">
            <v>83 EASTWOOD ROAD</v>
          </cell>
          <cell r="F77" t="str">
            <v>RAYLEIGH</v>
          </cell>
          <cell r="G77" t="str">
            <v>ESSEX</v>
          </cell>
          <cell r="H77" t="str">
            <v>SS6 7JN</v>
          </cell>
          <cell r="I77" t="str">
            <v>OFF LICENCE</v>
          </cell>
          <cell r="J77" t="str">
            <v>B</v>
          </cell>
          <cell r="K77">
            <v>42559</v>
          </cell>
          <cell r="L77" t="str">
            <v>N</v>
          </cell>
          <cell r="M77" t="str">
            <v>NO</v>
          </cell>
          <cell r="N77" t="str">
            <v>N</v>
          </cell>
          <cell r="O77" t="str">
            <v>Y</v>
          </cell>
          <cell r="P77" t="str">
            <v>N</v>
          </cell>
          <cell r="Q77" t="str">
            <v>N</v>
          </cell>
          <cell r="R77" t="str">
            <v>N</v>
          </cell>
          <cell r="S77" t="str">
            <v>N</v>
          </cell>
          <cell r="T77" t="str">
            <v>N</v>
          </cell>
          <cell r="U77" t="str">
            <v>N</v>
          </cell>
          <cell r="V77" t="str">
            <v>N</v>
          </cell>
          <cell r="W77" t="str">
            <v>N</v>
          </cell>
          <cell r="X77" t="str">
            <v>N</v>
          </cell>
          <cell r="Y77" t="str">
            <v>N</v>
          </cell>
          <cell r="Z77" t="str">
            <v>N</v>
          </cell>
          <cell r="AA77" t="str">
            <v>N</v>
          </cell>
          <cell r="AB77" t="str">
            <v>N</v>
          </cell>
          <cell r="AC77" t="str">
            <v>IJ3DZ3NCP6000</v>
          </cell>
          <cell r="AD77">
            <v>38534</v>
          </cell>
          <cell r="AE77">
            <v>44743</v>
          </cell>
          <cell r="AF77">
            <v>0</v>
          </cell>
          <cell r="AG77">
            <v>0</v>
          </cell>
          <cell r="AH77" t="str">
            <v>Active</v>
          </cell>
          <cell r="AI77" t="str">
            <v>PREMISES LICENCE</v>
          </cell>
          <cell r="AJ77" t="str">
            <v>R KIRITKUMAR</v>
          </cell>
          <cell r="AK77" t="str">
            <v>Owner</v>
          </cell>
          <cell r="AL77" t="str">
            <v>JAYSAI NEWSAGENTS LIMITED</v>
          </cell>
          <cell r="AM77" t="str">
            <v>83 EASTWOOD ROAD</v>
          </cell>
          <cell r="AN77" t="str">
            <v>RAYLEIGH</v>
          </cell>
          <cell r="AO77" t="str">
            <v>ESSEX</v>
          </cell>
          <cell r="AP77" t="str">
            <v>SS6 7JN</v>
          </cell>
          <cell r="AQ77">
            <v>180</v>
          </cell>
          <cell r="AR77" t="str">
            <v>N</v>
          </cell>
          <cell r="AS77" t="str">
            <v>Rayleigh Central</v>
          </cell>
        </row>
        <row r="78">
          <cell r="B78" t="str">
            <v>05/00229/LAPRE</v>
          </cell>
          <cell r="C78" t="str">
            <v>HAWKWELL VILLAGE HALL</v>
          </cell>
          <cell r="D78" t="str">
            <v>MAIN ROAD</v>
          </cell>
          <cell r="E78" t="str">
            <v>HAWKWELL</v>
          </cell>
          <cell r="F78" t="str">
            <v>HOCKLEY</v>
          </cell>
          <cell r="G78" t="str">
            <v>ESSEX</v>
          </cell>
          <cell r="H78" t="str">
            <v>SS4 4EN</v>
          </cell>
          <cell r="I78" t="str">
            <v>HALL</v>
          </cell>
          <cell r="K78">
            <v>0</v>
          </cell>
          <cell r="L78" t="str">
            <v>N</v>
          </cell>
          <cell r="M78" t="str">
            <v>NO</v>
          </cell>
          <cell r="N78" t="str">
            <v>N</v>
          </cell>
          <cell r="O78" t="str">
            <v>N</v>
          </cell>
          <cell r="P78" t="str">
            <v>N</v>
          </cell>
          <cell r="Q78" t="str">
            <v>N</v>
          </cell>
          <cell r="R78" t="str">
            <v>Y</v>
          </cell>
          <cell r="S78" t="str">
            <v>N</v>
          </cell>
          <cell r="T78" t="str">
            <v>Y</v>
          </cell>
          <cell r="Y78" t="str">
            <v>Y</v>
          </cell>
          <cell r="Z78" t="str">
            <v>Y</v>
          </cell>
          <cell r="AA78" t="str">
            <v>Y</v>
          </cell>
          <cell r="AB78" t="str">
            <v>Y</v>
          </cell>
          <cell r="AC78" t="str">
            <v>IH1HT2NCP6000</v>
          </cell>
          <cell r="AD78">
            <v>38497</v>
          </cell>
          <cell r="AE78">
            <v>2958465</v>
          </cell>
          <cell r="AF78">
            <v>0</v>
          </cell>
          <cell r="AG78">
            <v>0</v>
          </cell>
          <cell r="AH78" t="str">
            <v>Active</v>
          </cell>
          <cell r="AI78" t="str">
            <v>PREMISES LICENCE</v>
          </cell>
          <cell r="AJ78" t="str">
            <v>Mr Wiiliam H ROYER</v>
          </cell>
          <cell r="AK78" t="str">
            <v>Corporate Business</v>
          </cell>
          <cell r="AM78" t="str">
            <v>The Grange, Ironwell Lane</v>
          </cell>
          <cell r="AN78" t="str">
            <v>Hawkwell</v>
          </cell>
          <cell r="AO78" t="str">
            <v>ESSEX</v>
          </cell>
          <cell r="AP78" t="str">
            <v>SS5 4JY</v>
          </cell>
          <cell r="AQ78">
            <v>0</v>
          </cell>
          <cell r="AR78" t="str">
            <v>N</v>
          </cell>
          <cell r="AS78" t="str">
            <v>Hawkwell West</v>
          </cell>
        </row>
        <row r="79">
          <cell r="B79" t="str">
            <v>15/00565/LAPRE</v>
          </cell>
          <cell r="C79" t="str">
            <v>HOCKLEY BOWLS CLUB</v>
          </cell>
          <cell r="D79" t="str">
            <v>HIGHAMS ROAD</v>
          </cell>
          <cell r="F79" t="str">
            <v>HOCKLEY</v>
          </cell>
          <cell r="G79" t="str">
            <v>ESSEX</v>
          </cell>
          <cell r="H79" t="str">
            <v>SS5 4DG</v>
          </cell>
          <cell r="I79" t="str">
            <v xml:space="preserve">CLUB 	</v>
          </cell>
          <cell r="J79" t="str">
            <v>A</v>
          </cell>
          <cell r="K79">
            <v>4100</v>
          </cell>
          <cell r="L79" t="str">
            <v>N</v>
          </cell>
          <cell r="M79" t="str">
            <v>NO</v>
          </cell>
          <cell r="N79" t="str">
            <v>N</v>
          </cell>
          <cell r="O79" t="str">
            <v>N</v>
          </cell>
          <cell r="P79" t="str">
            <v>Y</v>
          </cell>
          <cell r="Q79" t="str">
            <v>N</v>
          </cell>
          <cell r="R79" t="str">
            <v>N</v>
          </cell>
          <cell r="S79" t="str">
            <v>N</v>
          </cell>
          <cell r="T79" t="str">
            <v>Y</v>
          </cell>
          <cell r="Y79" t="str">
            <v>Y</v>
          </cell>
          <cell r="Z79" t="str">
            <v>Y</v>
          </cell>
          <cell r="AA79" t="str">
            <v>Y</v>
          </cell>
          <cell r="AB79" t="str">
            <v>Y</v>
          </cell>
          <cell r="AC79" t="str">
            <v>NRXSTVNC0F800</v>
          </cell>
          <cell r="AD79">
            <v>42208</v>
          </cell>
          <cell r="AE79">
            <v>44791</v>
          </cell>
          <cell r="AF79">
            <v>0</v>
          </cell>
          <cell r="AG79">
            <v>0</v>
          </cell>
          <cell r="AH79" t="str">
            <v>Active</v>
          </cell>
          <cell r="AI79" t="str">
            <v>PREMISES LICENCE</v>
          </cell>
          <cell r="AJ79" t="str">
            <v>Mr A Gibb</v>
          </cell>
          <cell r="AK79" t="str">
            <v>Owner</v>
          </cell>
          <cell r="AL79" t="str">
            <v>HOCKLEY BOWLS CLUB</v>
          </cell>
          <cell r="AM79" t="str">
            <v>4 Claybrick Avenue</v>
          </cell>
          <cell r="AN79" t="str">
            <v>Hockley</v>
          </cell>
          <cell r="AO79" t="str">
            <v>Essex</v>
          </cell>
          <cell r="AP79" t="str">
            <v>SS5 4PS</v>
          </cell>
          <cell r="AQ79">
            <v>70</v>
          </cell>
          <cell r="AR79" t="str">
            <v>N</v>
          </cell>
          <cell r="AS79" t="str">
            <v>Hockley</v>
          </cell>
        </row>
        <row r="80">
          <cell r="B80" t="str">
            <v>17/00549/LAPRE</v>
          </cell>
          <cell r="C80" t="str">
            <v>WESTCLIFF RUGBY FOOTBALL CLUB</v>
          </cell>
          <cell r="D80" t="str">
            <v>The New Gables</v>
          </cell>
          <cell r="E80" t="str">
            <v>Airport Business Park</v>
          </cell>
          <cell r="F80" t="str">
            <v>Southend on Sea</v>
          </cell>
          <cell r="G80" t="str">
            <v>Essex</v>
          </cell>
          <cell r="H80" t="str">
            <v>SS4 1YG</v>
          </cell>
          <cell r="I80" t="str">
            <v>CLUB</v>
          </cell>
          <cell r="J80" t="str">
            <v>B</v>
          </cell>
          <cell r="L80" t="str">
            <v>N</v>
          </cell>
          <cell r="M80" t="str">
            <v>No</v>
          </cell>
          <cell r="N80" t="str">
            <v>N</v>
          </cell>
          <cell r="O80" t="str">
            <v>N</v>
          </cell>
          <cell r="P80" t="str">
            <v>N</v>
          </cell>
          <cell r="Q80" t="str">
            <v>Y</v>
          </cell>
          <cell r="R80" t="str">
            <v>N</v>
          </cell>
          <cell r="S80" t="str">
            <v>Y</v>
          </cell>
          <cell r="T80" t="str">
            <v>Y</v>
          </cell>
          <cell r="U80" t="str">
            <v>Y</v>
          </cell>
          <cell r="V80" t="str">
            <v>Y</v>
          </cell>
          <cell r="W80" t="str">
            <v>Y</v>
          </cell>
          <cell r="X80" t="str">
            <v>N</v>
          </cell>
          <cell r="Y80" t="str">
            <v>Y</v>
          </cell>
          <cell r="Z80" t="str">
            <v>Y</v>
          </cell>
          <cell r="AA80" t="str">
            <v>Y</v>
          </cell>
          <cell r="AB80" t="str">
            <v>N</v>
          </cell>
          <cell r="AD80">
            <v>43017</v>
          </cell>
          <cell r="AE80">
            <v>44843</v>
          </cell>
          <cell r="AF80">
            <v>2</v>
          </cell>
          <cell r="AG80">
            <v>2</v>
          </cell>
          <cell r="AH80" t="str">
            <v>Active</v>
          </cell>
          <cell r="AI80" t="str">
            <v>PREMISES LICENCE</v>
          </cell>
          <cell r="AJ80" t="str">
            <v>Treasurer</v>
          </cell>
          <cell r="AK80" t="str">
            <v>Owner</v>
          </cell>
          <cell r="AL80" t="str">
            <v>WESTCLIFF RUGBY FOOTBALL CLUB</v>
          </cell>
          <cell r="AM80" t="str">
            <v>The Gables,Airport Business Pk</v>
          </cell>
          <cell r="AN80" t="str">
            <v>Cherry Orchard Way</v>
          </cell>
          <cell r="AO80" t="str">
            <v>Rochford, Essex</v>
          </cell>
          <cell r="AP80" t="str">
            <v>SS4 1YG</v>
          </cell>
          <cell r="AQ80">
            <v>180</v>
          </cell>
          <cell r="AR80" t="str">
            <v>N</v>
          </cell>
          <cell r="AS80" t="str">
            <v>Roche South</v>
          </cell>
        </row>
        <row r="81">
          <cell r="B81" t="str">
            <v>15/00091/LAPRE</v>
          </cell>
          <cell r="C81" t="str">
            <v>HOCKLEY COMMUNITY CENTRE SPORT</v>
          </cell>
          <cell r="D81" t="str">
            <v>WESTMINSTER DRIVE</v>
          </cell>
          <cell r="F81" t="str">
            <v>HOCKLEY</v>
          </cell>
          <cell r="G81" t="str">
            <v>ESSEX</v>
          </cell>
          <cell r="H81" t="str">
            <v>SS5 4XD</v>
          </cell>
          <cell r="I81" t="str">
            <v>HALL</v>
          </cell>
          <cell r="J81" t="str">
            <v>B</v>
          </cell>
          <cell r="K81">
            <v>28500</v>
          </cell>
          <cell r="L81" t="str">
            <v>N</v>
          </cell>
          <cell r="M81" t="str">
            <v>NO</v>
          </cell>
          <cell r="N81" t="str">
            <v>N</v>
          </cell>
          <cell r="O81" t="str">
            <v>N</v>
          </cell>
          <cell r="P81" t="str">
            <v>Y</v>
          </cell>
          <cell r="Q81" t="str">
            <v>N</v>
          </cell>
          <cell r="R81" t="str">
            <v>N</v>
          </cell>
          <cell r="S81" t="str">
            <v>Y</v>
          </cell>
          <cell r="T81" t="str">
            <v>Y</v>
          </cell>
          <cell r="U81" t="str">
            <v>Y</v>
          </cell>
          <cell r="V81" t="str">
            <v>Y</v>
          </cell>
          <cell r="W81" t="str">
            <v>Y</v>
          </cell>
          <cell r="X81" t="str">
            <v>Y</v>
          </cell>
          <cell r="Y81" t="str">
            <v>Y</v>
          </cell>
          <cell r="Z81" t="str">
            <v>Y</v>
          </cell>
          <cell r="AA81" t="str">
            <v>Y</v>
          </cell>
          <cell r="AB81" t="str">
            <v>Y</v>
          </cell>
          <cell r="AC81" t="str">
            <v>NJ8UWYNC0F800</v>
          </cell>
          <cell r="AD81">
            <v>42039</v>
          </cell>
          <cell r="AE81">
            <v>44782</v>
          </cell>
          <cell r="AF81">
            <v>1</v>
          </cell>
          <cell r="AG81">
            <v>3</v>
          </cell>
          <cell r="AH81" t="str">
            <v>Active</v>
          </cell>
          <cell r="AI81" t="str">
            <v>PREMISES LICENCE</v>
          </cell>
          <cell r="AK81" t="str">
            <v>Owner</v>
          </cell>
          <cell r="AL81" t="str">
            <v>HOCKLEY COMMUNITY CENTRE SPORT</v>
          </cell>
          <cell r="AM81" t="str">
            <v>WESTMINSTER DRIVE</v>
          </cell>
          <cell r="AN81" t="str">
            <v>HOCKLEY</v>
          </cell>
          <cell r="AO81" t="str">
            <v>ESSEX</v>
          </cell>
          <cell r="AP81" t="str">
            <v>SS5 4XD</v>
          </cell>
          <cell r="AQ81">
            <v>180</v>
          </cell>
          <cell r="AR81" t="str">
            <v>N</v>
          </cell>
          <cell r="AS81" t="str">
            <v>Hockley</v>
          </cell>
        </row>
        <row r="82">
          <cell r="B82" t="str">
            <v>10/00585/LAPRE</v>
          </cell>
          <cell r="C82" t="str">
            <v>HOCKLEY FOOD AND WINE</v>
          </cell>
          <cell r="D82" t="str">
            <v>1 BROAD PARADE</v>
          </cell>
          <cell r="F82" t="str">
            <v>HOCKLEY</v>
          </cell>
          <cell r="G82" t="str">
            <v>ESSEX</v>
          </cell>
          <cell r="H82" t="str">
            <v>SS5 5DA</v>
          </cell>
          <cell r="I82" t="str">
            <v>OFF LICENCE</v>
          </cell>
          <cell r="J82" t="str">
            <v>B</v>
          </cell>
          <cell r="K82">
            <v>8500</v>
          </cell>
          <cell r="L82" t="str">
            <v>N</v>
          </cell>
          <cell r="M82" t="str">
            <v>NO</v>
          </cell>
          <cell r="N82" t="str">
            <v>N</v>
          </cell>
          <cell r="O82" t="str">
            <v>Y</v>
          </cell>
          <cell r="P82" t="str">
            <v>N</v>
          </cell>
          <cell r="Q82" t="str">
            <v>N</v>
          </cell>
          <cell r="R82" t="str">
            <v>N</v>
          </cell>
          <cell r="S82" t="str">
            <v>N</v>
          </cell>
          <cell r="AB82" t="str">
            <v>N</v>
          </cell>
          <cell r="AC82" t="str">
            <v>L9I5TPNC0BQ00</v>
          </cell>
          <cell r="AD82">
            <v>40450</v>
          </cell>
          <cell r="AE82">
            <v>44862</v>
          </cell>
          <cell r="AF82">
            <v>0</v>
          </cell>
          <cell r="AG82">
            <v>0</v>
          </cell>
          <cell r="AH82" t="str">
            <v>Active</v>
          </cell>
          <cell r="AI82" t="str">
            <v>PREMISES LICENCE</v>
          </cell>
          <cell r="AJ82" t="str">
            <v>Ms. Meltem Kupeli</v>
          </cell>
          <cell r="AK82" t="str">
            <v>Owner</v>
          </cell>
          <cell r="AL82" t="str">
            <v>HOCKLEY FOOD AND WINE</v>
          </cell>
          <cell r="AM82" t="str">
            <v>1 BROAD PARADE</v>
          </cell>
          <cell r="AN82" t="str">
            <v>HOCKLEY</v>
          </cell>
          <cell r="AO82" t="str">
            <v>ESSEX</v>
          </cell>
          <cell r="AP82" t="str">
            <v>SS5 5DA</v>
          </cell>
          <cell r="AQ82">
            <v>180</v>
          </cell>
          <cell r="AR82" t="str">
            <v>N</v>
          </cell>
          <cell r="AS82" t="str">
            <v>Hockley</v>
          </cell>
        </row>
        <row r="83">
          <cell r="B83" t="str">
            <v>21/00519/LAPRE</v>
          </cell>
          <cell r="C83" t="str">
            <v>RYAN HOUSE</v>
          </cell>
          <cell r="D83" t="str">
            <v>18-19 Aviation Way</v>
          </cell>
          <cell r="F83" t="str">
            <v>Southend on Sea</v>
          </cell>
          <cell r="G83" t="str">
            <v>Essex</v>
          </cell>
          <cell r="H83" t="str">
            <v>SS2 6UN</v>
          </cell>
          <cell r="J83" t="str">
            <v>C</v>
          </cell>
          <cell r="N83" t="str">
            <v>N</v>
          </cell>
          <cell r="O83" t="str">
            <v>N</v>
          </cell>
          <cell r="P83" t="str">
            <v>Y</v>
          </cell>
          <cell r="Q83" t="str">
            <v>N</v>
          </cell>
          <cell r="R83" t="str">
            <v>Y</v>
          </cell>
          <cell r="S83" t="str">
            <v>Y</v>
          </cell>
          <cell r="T83" t="str">
            <v>Y</v>
          </cell>
          <cell r="U83" t="str">
            <v>N</v>
          </cell>
          <cell r="V83" t="str">
            <v>N</v>
          </cell>
          <cell r="W83" t="str">
            <v>N</v>
          </cell>
          <cell r="X83" t="str">
            <v>N</v>
          </cell>
          <cell r="Y83" t="str">
            <v>Y</v>
          </cell>
          <cell r="Z83" t="str">
            <v>Y</v>
          </cell>
          <cell r="AA83" t="str">
            <v>N</v>
          </cell>
          <cell r="AB83" t="str">
            <v>N</v>
          </cell>
          <cell r="AD83">
            <v>44364</v>
          </cell>
          <cell r="AE83">
            <v>44729</v>
          </cell>
          <cell r="AH83" t="str">
            <v>Active</v>
          </cell>
          <cell r="AI83" t="str">
            <v>PREMISES LICENCE</v>
          </cell>
          <cell r="AJ83" t="str">
            <v>Stewart Gibson</v>
          </cell>
          <cell r="AK83" t="str">
            <v>Agent</v>
          </cell>
          <cell r="AL83" t="str">
            <v>SG Licensing</v>
          </cell>
          <cell r="AM83" t="str">
            <v>4 Brecon Close</v>
          </cell>
          <cell r="AO83" t="str">
            <v>Grantham</v>
          </cell>
          <cell r="AP83" t="str">
            <v>NG31 8FX</v>
          </cell>
          <cell r="AQ83">
            <v>315</v>
          </cell>
          <cell r="AR83" t="str">
            <v>N</v>
          </cell>
        </row>
        <row r="84">
          <cell r="B84" t="str">
            <v>05/00431/LACLU</v>
          </cell>
          <cell r="C84" t="str">
            <v>HOCKLEY LAWN TENNIS CLUB</v>
          </cell>
          <cell r="D84" t="str">
            <v>FOLLY LANE</v>
          </cell>
          <cell r="F84" t="str">
            <v>HOCKLEY</v>
          </cell>
          <cell r="G84" t="str">
            <v>ESSEX</v>
          </cell>
          <cell r="H84" t="str">
            <v>SS5 4SE</v>
          </cell>
          <cell r="I84" t="str">
            <v>CLUB</v>
          </cell>
          <cell r="J84" t="str">
            <v>B</v>
          </cell>
          <cell r="K84">
            <v>6500</v>
          </cell>
          <cell r="L84" t="str">
            <v>Y</v>
          </cell>
          <cell r="M84" t="str">
            <v>XMAS EVE TILL 01:00</v>
          </cell>
          <cell r="N84" t="str">
            <v>N</v>
          </cell>
          <cell r="O84" t="str">
            <v>N</v>
          </cell>
          <cell r="P84" t="str">
            <v>N</v>
          </cell>
          <cell r="Q84" t="str">
            <v>Y</v>
          </cell>
          <cell r="R84" t="str">
            <v>N</v>
          </cell>
          <cell r="T84" t="str">
            <v>Y</v>
          </cell>
          <cell r="Z84" t="str">
            <v>Y</v>
          </cell>
          <cell r="AA84" t="str">
            <v>Y</v>
          </cell>
          <cell r="AB84" t="str">
            <v>N</v>
          </cell>
          <cell r="AC84" t="e">
            <v>#N/A</v>
          </cell>
          <cell r="AE84">
            <v>44762</v>
          </cell>
          <cell r="AF84">
            <v>0</v>
          </cell>
          <cell r="AG84">
            <v>0</v>
          </cell>
          <cell r="AH84" t="str">
            <v>Active</v>
          </cell>
          <cell r="AI84" t="str">
            <v>CLUB CERTIFICATE</v>
          </cell>
          <cell r="AJ84" t="str">
            <v>The Bar Treasurer</v>
          </cell>
          <cell r="AK84" t="str">
            <v>Corporate Business</v>
          </cell>
          <cell r="AL84" t="str">
            <v>HOCKLEY LAWN TENNIS CLUB</v>
          </cell>
          <cell r="AM84" t="str">
            <v>FOLLY LANE</v>
          </cell>
          <cell r="AN84" t="str">
            <v>HOCKLEY</v>
          </cell>
          <cell r="AO84" t="str">
            <v>ESSEX</v>
          </cell>
          <cell r="AP84" t="str">
            <v>SS5 4SE</v>
          </cell>
          <cell r="AQ84">
            <v>180</v>
          </cell>
          <cell r="AR84" t="str">
            <v>N</v>
          </cell>
        </row>
        <row r="85">
          <cell r="B85" t="str">
            <v>05/00167/LAPRE</v>
          </cell>
          <cell r="C85" t="str">
            <v>TURKISH KITCHINN</v>
          </cell>
          <cell r="D85" t="str">
            <v>42 SPA ROAD</v>
          </cell>
          <cell r="F85" t="str">
            <v>HOCKLEY</v>
          </cell>
          <cell r="G85" t="str">
            <v>ESSEX</v>
          </cell>
          <cell r="H85" t="str">
            <v>SS5 4PH</v>
          </cell>
          <cell r="I85" t="str">
            <v xml:space="preserve">RESTAURANT	</v>
          </cell>
          <cell r="J85" t="str">
            <v>B</v>
          </cell>
          <cell r="K85">
            <v>8500</v>
          </cell>
          <cell r="L85" t="str">
            <v>Y</v>
          </cell>
          <cell r="M85" t="str">
            <v>NO</v>
          </cell>
          <cell r="N85" t="str">
            <v>N</v>
          </cell>
          <cell r="O85" t="str">
            <v>N</v>
          </cell>
          <cell r="P85" t="str">
            <v>Y</v>
          </cell>
          <cell r="Q85" t="str">
            <v>N</v>
          </cell>
          <cell r="R85" t="str">
            <v>N</v>
          </cell>
          <cell r="S85" t="str">
            <v>N</v>
          </cell>
          <cell r="AB85" t="str">
            <v>N</v>
          </cell>
          <cell r="AC85" t="e">
            <v>#N/A</v>
          </cell>
          <cell r="AD85">
            <v>42168</v>
          </cell>
          <cell r="AE85">
            <v>44716</v>
          </cell>
          <cell r="AF85">
            <v>0</v>
          </cell>
          <cell r="AG85">
            <v>0</v>
          </cell>
          <cell r="AH85" t="str">
            <v>Active</v>
          </cell>
          <cell r="AI85" t="str">
            <v>PREMISES LICENCE</v>
          </cell>
          <cell r="AJ85" t="str">
            <v>Emre Kars</v>
          </cell>
          <cell r="AK85" t="str">
            <v>Owner</v>
          </cell>
          <cell r="AL85" t="str">
            <v>TURKISH KITCHINN</v>
          </cell>
          <cell r="AM85" t="str">
            <v>42 SPA ROAD</v>
          </cell>
          <cell r="AN85" t="str">
            <v>HOCKLEY</v>
          </cell>
          <cell r="AO85" t="str">
            <v>ESSEX</v>
          </cell>
          <cell r="AP85" t="str">
            <v>SS5 4PH</v>
          </cell>
          <cell r="AQ85">
            <v>180</v>
          </cell>
          <cell r="AR85" t="str">
            <v>N</v>
          </cell>
          <cell r="AS85" t="str">
            <v xml:space="preserve">Hockley	</v>
          </cell>
        </row>
        <row r="86">
          <cell r="B86" t="str">
            <v>12/00081/LAPRE</v>
          </cell>
          <cell r="C86" t="str">
            <v>HOME BARGAINS</v>
          </cell>
          <cell r="D86" t="str">
            <v>UNIT 5 SOUTHEND AIRPORT RETAIL</v>
          </cell>
          <cell r="E86" t="str">
            <v>ROCHFORD ROAD</v>
          </cell>
          <cell r="F86" t="str">
            <v>ROCHFORD</v>
          </cell>
          <cell r="G86" t="str">
            <v>ESSEX</v>
          </cell>
          <cell r="H86" t="str">
            <v>SS2 6FW</v>
          </cell>
          <cell r="I86" t="str">
            <v>OFF LICENCE</v>
          </cell>
          <cell r="J86" t="str">
            <v>E</v>
          </cell>
          <cell r="K86">
            <v>198000</v>
          </cell>
          <cell r="L86" t="str">
            <v>N</v>
          </cell>
          <cell r="M86" t="str">
            <v>NO</v>
          </cell>
          <cell r="N86" t="str">
            <v>N</v>
          </cell>
          <cell r="O86" t="str">
            <v>Y</v>
          </cell>
          <cell r="P86" t="str">
            <v>N</v>
          </cell>
          <cell r="Q86" t="str">
            <v>N</v>
          </cell>
          <cell r="R86" t="str">
            <v>N</v>
          </cell>
          <cell r="S86" t="str">
            <v>N</v>
          </cell>
          <cell r="AB86" t="str">
            <v>N</v>
          </cell>
          <cell r="AC86" t="str">
            <v>LY1IEENC0AS00</v>
          </cell>
          <cell r="AD86">
            <v>40927</v>
          </cell>
          <cell r="AE86">
            <v>44608</v>
          </cell>
          <cell r="AF86">
            <v>0</v>
          </cell>
          <cell r="AG86">
            <v>0</v>
          </cell>
          <cell r="AH86" t="str">
            <v>Active</v>
          </cell>
          <cell r="AI86" t="str">
            <v>PREMISES LICENCE</v>
          </cell>
          <cell r="AK86" t="str">
            <v>Consultant</v>
          </cell>
          <cell r="AL86" t="str">
            <v>T J Morris Ltd</v>
          </cell>
          <cell r="AM86" t="str">
            <v>Axis Business Park, Protal Way</v>
          </cell>
          <cell r="AN86" t="str">
            <v>East Lancs Road</v>
          </cell>
          <cell r="AO86" t="str">
            <v>Liverpool</v>
          </cell>
          <cell r="AP86" t="str">
            <v>L11 0JA</v>
          </cell>
          <cell r="AQ86">
            <v>350</v>
          </cell>
          <cell r="AR86" t="str">
            <v>N</v>
          </cell>
          <cell r="AS86" t="str">
            <v>Rochford</v>
          </cell>
        </row>
        <row r="87">
          <cell r="B87" t="str">
            <v>05/000652/LAPRE</v>
          </cell>
          <cell r="C87" t="str">
            <v>HORSE AND GROOM</v>
          </cell>
          <cell r="D87" t="str">
            <v>1 SOUTHEND ROAD</v>
          </cell>
          <cell r="F87" t="str">
            <v>ROCHFORD</v>
          </cell>
          <cell r="G87" t="str">
            <v>ESSEX</v>
          </cell>
          <cell r="H87" t="str">
            <v>SS4 1HA</v>
          </cell>
          <cell r="I87" t="str">
            <v xml:space="preserve">PUBLIC HOUSE	</v>
          </cell>
          <cell r="J87" t="str">
            <v>B</v>
          </cell>
          <cell r="K87">
            <v>15600</v>
          </cell>
          <cell r="L87" t="str">
            <v>Y</v>
          </cell>
          <cell r="M87" t="str">
            <v>YES 1 HOUR</v>
          </cell>
          <cell r="N87" t="str">
            <v>N</v>
          </cell>
          <cell r="O87" t="str">
            <v>N</v>
          </cell>
          <cell r="P87" t="str">
            <v>N</v>
          </cell>
          <cell r="Q87" t="str">
            <v>Y</v>
          </cell>
          <cell r="R87" t="str">
            <v>N</v>
          </cell>
          <cell r="S87" t="str">
            <v>Y</v>
          </cell>
          <cell r="T87" t="str">
            <v>Y</v>
          </cell>
          <cell r="V87" t="str">
            <v>Y</v>
          </cell>
          <cell r="W87" t="str">
            <v>Y</v>
          </cell>
          <cell r="Y87" t="str">
            <v>Y</v>
          </cell>
          <cell r="Z87" t="str">
            <v>Y</v>
          </cell>
          <cell r="AA87" t="str">
            <v>Y</v>
          </cell>
          <cell r="AB87" t="str">
            <v>Y</v>
          </cell>
          <cell r="AC87">
            <v>100091596548</v>
          </cell>
          <cell r="AD87">
            <v>38595</v>
          </cell>
          <cell r="AE87">
            <v>44448</v>
          </cell>
          <cell r="AF87">
            <v>0</v>
          </cell>
          <cell r="AG87">
            <v>0</v>
          </cell>
          <cell r="AH87" t="str">
            <v>Active</v>
          </cell>
          <cell r="AI87" t="str">
            <v>PREMISES LICENCE</v>
          </cell>
          <cell r="AJ87" t="str">
            <v>Nickola Hood</v>
          </cell>
          <cell r="AK87" t="str">
            <v>Owner</v>
          </cell>
          <cell r="AM87" t="str">
            <v>1 SOUTHEND ROAD</v>
          </cell>
          <cell r="AN87" t="str">
            <v>ROCHFORD</v>
          </cell>
          <cell r="AO87" t="str">
            <v>ESSEX</v>
          </cell>
          <cell r="AP87" t="str">
            <v>SS4 1HA</v>
          </cell>
          <cell r="AQ87">
            <v>180</v>
          </cell>
          <cell r="AR87" t="str">
            <v>N</v>
          </cell>
          <cell r="AS87" t="str">
            <v>Rochford</v>
          </cell>
        </row>
        <row r="88">
          <cell r="B88" t="str">
            <v>05/00274/LAPRE</v>
          </cell>
          <cell r="C88" t="str">
            <v>HULLBRIDGE COMMUNITY ASSOCIATI</v>
          </cell>
          <cell r="D88" t="str">
            <v>POOLES LANE</v>
          </cell>
          <cell r="E88" t="str">
            <v>HULLBRIDGE</v>
          </cell>
          <cell r="F88" t="str">
            <v>HOCKLEY</v>
          </cell>
          <cell r="G88" t="str">
            <v>ESSEX</v>
          </cell>
          <cell r="H88" t="str">
            <v>SS5 6PA</v>
          </cell>
          <cell r="I88" t="str">
            <v>HALL</v>
          </cell>
          <cell r="J88" t="str">
            <v>B</v>
          </cell>
          <cell r="K88">
            <v>13000</v>
          </cell>
          <cell r="L88" t="str">
            <v>Y</v>
          </cell>
          <cell r="M88" t="str">
            <v>NO</v>
          </cell>
          <cell r="N88" t="str">
            <v>N</v>
          </cell>
          <cell r="O88" t="str">
            <v>N</v>
          </cell>
          <cell r="P88" t="str">
            <v>N</v>
          </cell>
          <cell r="Q88" t="str">
            <v>Y</v>
          </cell>
          <cell r="R88" t="str">
            <v>N</v>
          </cell>
          <cell r="S88" t="str">
            <v>Y</v>
          </cell>
          <cell r="T88" t="str">
            <v>Y</v>
          </cell>
          <cell r="U88" t="str">
            <v>Y</v>
          </cell>
          <cell r="V88" t="str">
            <v>Y</v>
          </cell>
          <cell r="W88" t="str">
            <v>Y</v>
          </cell>
          <cell r="Y88" t="str">
            <v>Y</v>
          </cell>
          <cell r="Z88" t="str">
            <v>Y</v>
          </cell>
          <cell r="AA88" t="str">
            <v>Y</v>
          </cell>
          <cell r="AB88" t="str">
            <v>Y</v>
          </cell>
          <cell r="AC88" t="str">
            <v>II0U4RNCP6000</v>
          </cell>
          <cell r="AD88">
            <v>38516</v>
          </cell>
          <cell r="AE88">
            <v>44733</v>
          </cell>
          <cell r="AF88">
            <v>1</v>
          </cell>
          <cell r="AG88">
            <v>2</v>
          </cell>
          <cell r="AH88" t="str">
            <v>Active</v>
          </cell>
          <cell r="AI88" t="str">
            <v>PREMISES LICENCE</v>
          </cell>
          <cell r="AJ88" t="str">
            <v>The Secretary</v>
          </cell>
          <cell r="AK88" t="str">
            <v>Corporate Business</v>
          </cell>
          <cell r="AL88" t="str">
            <v>HULLBRIDGE COMMUNITY ASSOCIATION</v>
          </cell>
          <cell r="AM88" t="str">
            <v>POOLES LANE</v>
          </cell>
          <cell r="AN88" t="str">
            <v>HOCKLEY</v>
          </cell>
          <cell r="AO88" t="str">
            <v>ESSEX</v>
          </cell>
          <cell r="AP88" t="str">
            <v>SS5 6PA</v>
          </cell>
          <cell r="AQ88">
            <v>180</v>
          </cell>
          <cell r="AR88" t="str">
            <v>N</v>
          </cell>
          <cell r="AS88" t="str">
            <v>Hullbridge</v>
          </cell>
        </row>
        <row r="89">
          <cell r="B89" t="str">
            <v>08/00386/LAPRE</v>
          </cell>
          <cell r="C89" t="str">
            <v>HULBRIDGE SPORTS CLUB</v>
          </cell>
          <cell r="D89" t="str">
            <v>LOWER ROAD</v>
          </cell>
          <cell r="E89" t="str">
            <v>HULLBRIDGE</v>
          </cell>
          <cell r="F89" t="str">
            <v>HOCKLEY</v>
          </cell>
          <cell r="G89" t="str">
            <v>ESSEX</v>
          </cell>
          <cell r="H89" t="str">
            <v>SS5 6BJ</v>
          </cell>
          <cell r="I89" t="str">
            <v xml:space="preserve">HALL	</v>
          </cell>
          <cell r="J89" t="str">
            <v>B</v>
          </cell>
          <cell r="K89">
            <v>23250</v>
          </cell>
          <cell r="L89" t="str">
            <v>Y</v>
          </cell>
          <cell r="M89" t="str">
            <v>YES XMAS EVE 01:30</v>
          </cell>
          <cell r="N89" t="str">
            <v>N</v>
          </cell>
          <cell r="O89" t="str">
            <v>N</v>
          </cell>
          <cell r="P89" t="str">
            <v>N</v>
          </cell>
          <cell r="Q89" t="str">
            <v>Y</v>
          </cell>
          <cell r="R89" t="str">
            <v>N</v>
          </cell>
          <cell r="S89" t="str">
            <v>Y</v>
          </cell>
          <cell r="T89" t="str">
            <v>Y</v>
          </cell>
          <cell r="U89" t="str">
            <v>Y</v>
          </cell>
          <cell r="V89" t="str">
            <v>Y</v>
          </cell>
          <cell r="W89" t="str">
            <v>Y</v>
          </cell>
          <cell r="Y89" t="str">
            <v>Y</v>
          </cell>
          <cell r="Z89" t="str">
            <v>Y</v>
          </cell>
          <cell r="AA89" t="str">
            <v>Y</v>
          </cell>
          <cell r="AB89" t="str">
            <v>Y</v>
          </cell>
          <cell r="AC89" t="str">
            <v>K39WU4NC09M00</v>
          </cell>
          <cell r="AD89">
            <v>39629</v>
          </cell>
          <cell r="AE89">
            <v>44803</v>
          </cell>
          <cell r="AF89">
            <v>0</v>
          </cell>
          <cell r="AG89">
            <v>0</v>
          </cell>
          <cell r="AH89" t="str">
            <v>Active</v>
          </cell>
          <cell r="AI89" t="str">
            <v>PREMISES LICENCE</v>
          </cell>
          <cell r="AK89" t="str">
            <v>Corporate Business</v>
          </cell>
          <cell r="AL89" t="str">
            <v>Hullbridge Sports ·&amp; Social Club</v>
          </cell>
          <cell r="AM89" t="str">
            <v>LOWER ROAD</v>
          </cell>
          <cell r="AN89" t="str">
            <v>HOCKLEY</v>
          </cell>
          <cell r="AO89" t="str">
            <v>ESSEX</v>
          </cell>
          <cell r="AP89" t="str">
            <v>SS5 6BJ</v>
          </cell>
          <cell r="AQ89">
            <v>180</v>
          </cell>
          <cell r="AR89" t="str">
            <v>N</v>
          </cell>
          <cell r="AS89" t="str">
            <v>Hullbridge</v>
          </cell>
        </row>
        <row r="90">
          <cell r="B90" t="str">
            <v>05/00704/LAPRE</v>
          </cell>
          <cell r="C90" t="str">
            <v>HULLBRIDGE YACHT CLUB</v>
          </cell>
          <cell r="D90" t="str">
            <v>POOLES LANE</v>
          </cell>
          <cell r="E90" t="str">
            <v>HULLBRIDGE</v>
          </cell>
          <cell r="F90" t="str">
            <v>HOCKLEY</v>
          </cell>
          <cell r="G90" t="str">
            <v>ESSEX</v>
          </cell>
          <cell r="H90" t="str">
            <v>SS5 6PA</v>
          </cell>
          <cell r="I90" t="str">
            <v xml:space="preserve">CLUB 	</v>
          </cell>
          <cell r="J90" t="str">
            <v>B</v>
          </cell>
          <cell r="K90">
            <v>12000</v>
          </cell>
          <cell r="L90" t="str">
            <v>Y</v>
          </cell>
          <cell r="M90" t="str">
            <v>YES 1 HOUR</v>
          </cell>
          <cell r="N90" t="str">
            <v>N</v>
          </cell>
          <cell r="O90" t="str">
            <v>N</v>
          </cell>
          <cell r="P90" t="str">
            <v>N</v>
          </cell>
          <cell r="Q90" t="str">
            <v>Y</v>
          </cell>
          <cell r="R90" t="str">
            <v>N</v>
          </cell>
          <cell r="S90" t="str">
            <v>Y</v>
          </cell>
          <cell r="T90" t="str">
            <v>Y</v>
          </cell>
          <cell r="U90" t="str">
            <v>Y</v>
          </cell>
          <cell r="V90" t="str">
            <v>Y</v>
          </cell>
          <cell r="W90" t="str">
            <v>Y</v>
          </cell>
          <cell r="Y90" t="str">
            <v>Y</v>
          </cell>
          <cell r="Z90" t="str">
            <v>Y</v>
          </cell>
          <cell r="AA90" t="str">
            <v>Y</v>
          </cell>
          <cell r="AB90" t="str">
            <v>Y</v>
          </cell>
          <cell r="AC90" t="str">
            <v>IKWR1RNCN8000</v>
          </cell>
          <cell r="AD90">
            <v>38572</v>
          </cell>
          <cell r="AE90">
            <v>44803</v>
          </cell>
          <cell r="AF90">
            <v>0</v>
          </cell>
          <cell r="AG90">
            <v>0</v>
          </cell>
          <cell r="AH90" t="str">
            <v>Active</v>
          </cell>
          <cell r="AI90" t="str">
            <v>PREMISES LICENCE</v>
          </cell>
          <cell r="AJ90" t="str">
            <v>Tony John BUCKFIELD</v>
          </cell>
          <cell r="AK90" t="str">
            <v>Owner</v>
          </cell>
          <cell r="AL90" t="str">
            <v>Hullbridge Yacht Club</v>
          </cell>
          <cell r="AM90" t="str">
            <v>PO Box 2031</v>
          </cell>
          <cell r="AN90" t="str">
            <v>HOCKLEY</v>
          </cell>
          <cell r="AO90" t="str">
            <v>ESSEX</v>
          </cell>
          <cell r="AP90" t="str">
            <v>SS5 5YY</v>
          </cell>
          <cell r="AQ90">
            <v>180</v>
          </cell>
          <cell r="AR90" t="str">
            <v>N</v>
          </cell>
          <cell r="AS90" t="str">
            <v>Hullbridge</v>
          </cell>
        </row>
        <row r="91">
          <cell r="B91" t="str">
            <v>05/00562/LAPRE</v>
          </cell>
          <cell r="C91" t="str">
            <v>ICELAND</v>
          </cell>
          <cell r="D91" t="str">
            <v>149/153 HIGH STREET</v>
          </cell>
          <cell r="F91" t="str">
            <v>RAYLEIGH</v>
          </cell>
          <cell r="G91" t="str">
            <v>ESSEX</v>
          </cell>
          <cell r="H91" t="str">
            <v>SS6 7QA</v>
          </cell>
          <cell r="I91" t="str">
            <v xml:space="preserve">SUPERMARKET	</v>
          </cell>
          <cell r="J91" t="str">
            <v>C</v>
          </cell>
          <cell r="K91">
            <v>51500</v>
          </cell>
          <cell r="L91" t="str">
            <v>N</v>
          </cell>
          <cell r="M91" t="str">
            <v>NO</v>
          </cell>
          <cell r="N91" t="str">
            <v>N</v>
          </cell>
          <cell r="O91" t="str">
            <v>Y</v>
          </cell>
          <cell r="P91" t="str">
            <v>N</v>
          </cell>
          <cell r="Q91" t="str">
            <v>N</v>
          </cell>
          <cell r="R91" t="str">
            <v>N</v>
          </cell>
          <cell r="S91" t="str">
            <v>N</v>
          </cell>
          <cell r="AB91" t="str">
            <v>N</v>
          </cell>
          <cell r="AC91" t="str">
            <v>IKAHVLNCP6000</v>
          </cell>
          <cell r="AD91">
            <v>38560</v>
          </cell>
          <cell r="AE91">
            <v>44771</v>
          </cell>
          <cell r="AF91">
            <v>0</v>
          </cell>
          <cell r="AG91">
            <v>2</v>
          </cell>
          <cell r="AH91" t="str">
            <v>Active</v>
          </cell>
          <cell r="AI91" t="str">
            <v>PREMISES LICENCE</v>
          </cell>
          <cell r="AJ91" t="str">
            <v>Licensing Department</v>
          </cell>
          <cell r="AK91" t="str">
            <v>Corporate Business</v>
          </cell>
          <cell r="AL91" t="str">
            <v>Iceland Foods Limited</v>
          </cell>
          <cell r="AM91" t="str">
            <v>Second Avenue, Deeside Industr</v>
          </cell>
          <cell r="AN91" t="str">
            <v>Deeside,</v>
          </cell>
          <cell r="AO91" t="str">
            <v>Flintshire</v>
          </cell>
          <cell r="AP91" t="str">
            <v>CH5 2NW</v>
          </cell>
          <cell r="AQ91">
            <v>295</v>
          </cell>
          <cell r="AR91" t="str">
            <v>Y</v>
          </cell>
          <cell r="AS91" t="str">
            <v>Whitehouse</v>
          </cell>
        </row>
        <row r="92">
          <cell r="B92" t="str">
            <v>07/00258/LAPRE</v>
          </cell>
          <cell r="C92" t="str">
            <v>JAYS STORES</v>
          </cell>
          <cell r="D92" t="str">
            <v>259 FERRY ROAD</v>
          </cell>
          <cell r="E92" t="str">
            <v>HULLBRIDGE</v>
          </cell>
          <cell r="F92" t="str">
            <v>HOCKLEY</v>
          </cell>
          <cell r="G92" t="str">
            <v>ESSEX</v>
          </cell>
          <cell r="H92" t="str">
            <v>SS5 6NA</v>
          </cell>
          <cell r="I92" t="str">
            <v>OFF LICENCE</v>
          </cell>
          <cell r="J92" t="str">
            <v>B</v>
          </cell>
          <cell r="K92">
            <v>5200</v>
          </cell>
          <cell r="L92" t="str">
            <v>N</v>
          </cell>
          <cell r="M92" t="str">
            <v>NO</v>
          </cell>
          <cell r="N92" t="str">
            <v>N</v>
          </cell>
          <cell r="O92" t="str">
            <v>Y</v>
          </cell>
          <cell r="P92" t="str">
            <v>N</v>
          </cell>
          <cell r="Q92" t="str">
            <v>N</v>
          </cell>
          <cell r="R92" t="str">
            <v>N</v>
          </cell>
          <cell r="S92" t="str">
            <v>N</v>
          </cell>
          <cell r="AB92" t="str">
            <v>N</v>
          </cell>
          <cell r="AC92" t="str">
            <v>JJ3TP7NC09M00</v>
          </cell>
          <cell r="AD92">
            <v>39234</v>
          </cell>
          <cell r="AE92">
            <v>44743</v>
          </cell>
          <cell r="AF92">
            <v>0</v>
          </cell>
          <cell r="AG92">
            <v>0</v>
          </cell>
          <cell r="AH92" t="str">
            <v>Active</v>
          </cell>
          <cell r="AI92" t="str">
            <v>PREMISES LICENCE</v>
          </cell>
          <cell r="AJ92" t="str">
            <v>Pritesh Kumar Patel</v>
          </cell>
          <cell r="AK92" t="str">
            <v>Owner</v>
          </cell>
          <cell r="AL92" t="str">
            <v>Jays Stores</v>
          </cell>
          <cell r="AM92" t="str">
            <v>259 FERRY ROAD</v>
          </cell>
          <cell r="AN92" t="str">
            <v>Hullbridge</v>
          </cell>
          <cell r="AO92" t="str">
            <v>ESSEX</v>
          </cell>
          <cell r="AP92" t="str">
            <v>SS5 6NA</v>
          </cell>
          <cell r="AQ92">
            <v>180</v>
          </cell>
          <cell r="AR92" t="str">
            <v>N</v>
          </cell>
          <cell r="AS92" t="str">
            <v>Hullbridge</v>
          </cell>
        </row>
        <row r="93">
          <cell r="B93" t="str">
            <v>05/00681/LAPRE</v>
          </cell>
          <cell r="C93" t="str">
            <v>VICTORY INN</v>
          </cell>
          <cell r="D93" t="str">
            <v>485 ASHINGDON ROAD</v>
          </cell>
          <cell r="F93" t="str">
            <v>ROCHFORD</v>
          </cell>
          <cell r="G93" t="str">
            <v>ESSEX</v>
          </cell>
          <cell r="H93" t="str">
            <v>SS4 3EU</v>
          </cell>
          <cell r="I93" t="str">
            <v xml:space="preserve">PUBLIC HOUSE	</v>
          </cell>
          <cell r="J93" t="str">
            <v>C</v>
          </cell>
          <cell r="K93">
            <v>43500</v>
          </cell>
          <cell r="L93" t="str">
            <v>Y</v>
          </cell>
          <cell r="M93" t="str">
            <v>NO</v>
          </cell>
          <cell r="N93" t="str">
            <v>N</v>
          </cell>
          <cell r="O93" t="str">
            <v>N</v>
          </cell>
          <cell r="P93" t="str">
            <v>N</v>
          </cell>
          <cell r="Q93" t="str">
            <v>Y</v>
          </cell>
          <cell r="R93" t="str">
            <v>N</v>
          </cell>
          <cell r="S93" t="str">
            <v>Y</v>
          </cell>
          <cell r="T93" t="str">
            <v>Y</v>
          </cell>
          <cell r="Y93" t="str">
            <v>Y</v>
          </cell>
          <cell r="Z93" t="str">
            <v>Y</v>
          </cell>
          <cell r="AA93" t="str">
            <v>Y</v>
          </cell>
          <cell r="AB93" t="str">
            <v>Y</v>
          </cell>
          <cell r="AC93" t="str">
            <v>IKWGYBNCN8000</v>
          </cell>
          <cell r="AD93">
            <v>38572</v>
          </cell>
          <cell r="AE93">
            <v>44803</v>
          </cell>
          <cell r="AF93">
            <v>0</v>
          </cell>
          <cell r="AG93">
            <v>2</v>
          </cell>
          <cell r="AH93" t="str">
            <v>Active</v>
          </cell>
          <cell r="AI93" t="str">
            <v>PREMISES LICENCE</v>
          </cell>
          <cell r="AK93" t="str">
            <v>Corporate Business</v>
          </cell>
          <cell r="AL93" t="str">
            <v>Spirit Pub Company (Services) Ltd</v>
          </cell>
          <cell r="AM93" t="str">
            <v>Westgate Brewery</v>
          </cell>
          <cell r="AN93" t="str">
            <v>Bury St Edmunds</v>
          </cell>
          <cell r="AO93" t="str">
            <v>Suffolk</v>
          </cell>
          <cell r="AP93" t="str">
            <v>IP33 1QT</v>
          </cell>
          <cell r="AQ93">
            <v>295</v>
          </cell>
          <cell r="AR93" t="str">
            <v>N</v>
          </cell>
          <cell r="AS93" t="str">
            <v>Hawkwell North</v>
          </cell>
        </row>
        <row r="94">
          <cell r="B94" t="str">
            <v>05/00508/LAPRE</v>
          </cell>
          <cell r="C94" t="str">
            <v>KAILASH NEWS</v>
          </cell>
          <cell r="D94" t="str">
            <v>48 ASHINGDON ROAD</v>
          </cell>
          <cell r="F94" t="str">
            <v>ROCHFORD</v>
          </cell>
          <cell r="G94" t="str">
            <v>ESSEX</v>
          </cell>
          <cell r="H94" t="str">
            <v>SS4 1RD</v>
          </cell>
          <cell r="I94" t="str">
            <v>OFF LICENCE</v>
          </cell>
          <cell r="J94" t="str">
            <v>B</v>
          </cell>
          <cell r="K94">
            <v>7600</v>
          </cell>
          <cell r="L94" t="str">
            <v>N</v>
          </cell>
          <cell r="M94" t="str">
            <v>NO</v>
          </cell>
          <cell r="N94" t="str">
            <v>N</v>
          </cell>
          <cell r="O94" t="str">
            <v>Y</v>
          </cell>
          <cell r="P94" t="str">
            <v>N</v>
          </cell>
          <cell r="Q94" t="str">
            <v>N</v>
          </cell>
          <cell r="R94" t="str">
            <v>N</v>
          </cell>
          <cell r="S94" t="str">
            <v>N</v>
          </cell>
          <cell r="AB94" t="str">
            <v>N</v>
          </cell>
          <cell r="AC94" t="str">
            <v>IJZAGHNCO6000</v>
          </cell>
          <cell r="AD94">
            <v>38554</v>
          </cell>
          <cell r="AE94">
            <v>44803</v>
          </cell>
          <cell r="AF94">
            <v>0</v>
          </cell>
          <cell r="AG94">
            <v>6</v>
          </cell>
          <cell r="AH94" t="str">
            <v>Active</v>
          </cell>
          <cell r="AI94" t="str">
            <v>PREMISES LICENCE</v>
          </cell>
          <cell r="AJ94" t="str">
            <v>Kumarasamy Sivabalan</v>
          </cell>
          <cell r="AK94" t="str">
            <v>Owner</v>
          </cell>
          <cell r="AL94" t="str">
            <v>KAILASH NEWS</v>
          </cell>
          <cell r="AM94" t="str">
            <v>Glade House Hall Road</v>
          </cell>
          <cell r="AN94" t="str">
            <v>ROCHFORD</v>
          </cell>
          <cell r="AO94" t="str">
            <v>ESSEX</v>
          </cell>
          <cell r="AP94" t="str">
            <v>SS4 1NX</v>
          </cell>
          <cell r="AQ94">
            <v>180</v>
          </cell>
          <cell r="AR94" t="str">
            <v>N</v>
          </cell>
          <cell r="AS94" t="str">
            <v>Rochford</v>
          </cell>
        </row>
        <row r="95">
          <cell r="B95" t="str">
            <v>05/00155/LACLU</v>
          </cell>
          <cell r="C95" t="str">
            <v>KENT ELMS TENNIS CLUB</v>
          </cell>
          <cell r="D95" t="str">
            <v>AVIATION WAY</v>
          </cell>
          <cell r="F95" t="str">
            <v>SOUTHEND ON SEA</v>
          </cell>
          <cell r="G95" t="str">
            <v>ESSEX</v>
          </cell>
          <cell r="H95" t="str">
            <v>SS2 6UN</v>
          </cell>
          <cell r="I95" t="str">
            <v xml:space="preserve">SPORTS CENTRE	</v>
          </cell>
          <cell r="J95" t="str">
            <v>B</v>
          </cell>
          <cell r="K95">
            <v>5100</v>
          </cell>
          <cell r="L95" t="str">
            <v>Y</v>
          </cell>
          <cell r="M95" t="str">
            <v>NO</v>
          </cell>
          <cell r="N95" t="str">
            <v>N</v>
          </cell>
          <cell r="O95" t="str">
            <v>N</v>
          </cell>
          <cell r="P95" t="str">
            <v>N</v>
          </cell>
          <cell r="Q95" t="str">
            <v>Y</v>
          </cell>
          <cell r="R95" t="str">
            <v>N</v>
          </cell>
          <cell r="T95" t="str">
            <v>Y</v>
          </cell>
          <cell r="Y95" t="str">
            <v>Y</v>
          </cell>
          <cell r="Z95" t="str">
            <v>Y</v>
          </cell>
          <cell r="AA95" t="str">
            <v>Y</v>
          </cell>
          <cell r="AB95" t="str">
            <v>Y</v>
          </cell>
          <cell r="AC95" t="e">
            <v>#N/A</v>
          </cell>
          <cell r="AE95">
            <v>44687</v>
          </cell>
          <cell r="AF95">
            <v>0</v>
          </cell>
          <cell r="AG95">
            <v>0</v>
          </cell>
          <cell r="AH95" t="str">
            <v>Active</v>
          </cell>
          <cell r="AI95" t="str">
            <v>CLUB CERTIFICATE</v>
          </cell>
          <cell r="AJ95" t="str">
            <v>Mr P Clark</v>
          </cell>
          <cell r="AK95" t="str">
            <v>Owner</v>
          </cell>
          <cell r="AM95" t="str">
            <v>14 Steeplefield</v>
          </cell>
          <cell r="AN95" t="str">
            <v>Leigh On Sea</v>
          </cell>
          <cell r="AO95" t="str">
            <v>ESSEX</v>
          </cell>
          <cell r="AP95" t="str">
            <v>SS9 5XS</v>
          </cell>
          <cell r="AQ95">
            <v>180</v>
          </cell>
          <cell r="AR95" t="str">
            <v>N</v>
          </cell>
        </row>
        <row r="96">
          <cell r="B96" t="str">
            <v>05/00128/LAPRE</v>
          </cell>
          <cell r="C96" t="str">
            <v>KING EDMUNDS SCHOOL</v>
          </cell>
          <cell r="D96" t="str">
            <v>VAUGHAN CLOSE</v>
          </cell>
          <cell r="F96" t="str">
            <v>ROCHFORD</v>
          </cell>
          <cell r="G96" t="str">
            <v>ESSEX</v>
          </cell>
          <cell r="H96" t="str">
            <v>SS4 1TL</v>
          </cell>
          <cell r="I96" t="str">
            <v>SCHOOL</v>
          </cell>
          <cell r="K96">
            <v>0</v>
          </cell>
          <cell r="L96" t="str">
            <v>N</v>
          </cell>
          <cell r="M96" t="str">
            <v>NO</v>
          </cell>
          <cell r="N96" t="str">
            <v>N</v>
          </cell>
          <cell r="O96" t="str">
            <v>N</v>
          </cell>
          <cell r="P96" t="str">
            <v>N</v>
          </cell>
          <cell r="Q96" t="str">
            <v>N</v>
          </cell>
          <cell r="R96" t="str">
            <v>Y</v>
          </cell>
          <cell r="S96" t="str">
            <v>N</v>
          </cell>
          <cell r="T96" t="str">
            <v>Y</v>
          </cell>
          <cell r="U96" t="str">
            <v>Y</v>
          </cell>
          <cell r="Y96" t="str">
            <v>Y</v>
          </cell>
          <cell r="Z96" t="str">
            <v>Y</v>
          </cell>
          <cell r="AA96" t="str">
            <v>Y</v>
          </cell>
          <cell r="AB96" t="str">
            <v>Y</v>
          </cell>
          <cell r="AC96" t="e">
            <v>#N/A</v>
          </cell>
          <cell r="AE96">
            <v>2958465</v>
          </cell>
          <cell r="AF96">
            <v>0</v>
          </cell>
          <cell r="AG96">
            <v>0</v>
          </cell>
          <cell r="AH96" t="str">
            <v>Active</v>
          </cell>
          <cell r="AI96" t="str">
            <v>PREMISES LICENCE</v>
          </cell>
          <cell r="AJ96" t="str">
            <v>Mr G A Abel</v>
          </cell>
          <cell r="AK96" t="str">
            <v>Corporate Business</v>
          </cell>
          <cell r="AL96" t="str">
            <v>KING EDMUNDS SCHOOL</v>
          </cell>
          <cell r="AM96" t="str">
            <v>VAUGHAN CLOSE</v>
          </cell>
          <cell r="AN96" t="str">
            <v>ROCHFORD</v>
          </cell>
          <cell r="AO96" t="str">
            <v>ESSEX</v>
          </cell>
          <cell r="AP96" t="str">
            <v>SS4 1TL</v>
          </cell>
          <cell r="AQ96">
            <v>0</v>
          </cell>
          <cell r="AR96" t="str">
            <v>N</v>
          </cell>
        </row>
        <row r="97">
          <cell r="B97" t="str">
            <v>05/00497/LAPRE</v>
          </cell>
          <cell r="C97" t="str">
            <v>KINGS FISH RESTAURANT</v>
          </cell>
          <cell r="D97" t="str">
            <v>70 HIGH STREET</v>
          </cell>
          <cell r="F97" t="str">
            <v>RAYLEIGH</v>
          </cell>
          <cell r="G97" t="str">
            <v>ESSEX</v>
          </cell>
          <cell r="H97" t="str">
            <v>SS6 7EA</v>
          </cell>
          <cell r="I97" t="str">
            <v xml:space="preserve">RESTAURANT	</v>
          </cell>
          <cell r="J97" t="str">
            <v>B</v>
          </cell>
          <cell r="K97">
            <v>20750</v>
          </cell>
          <cell r="L97" t="str">
            <v>Y</v>
          </cell>
          <cell r="M97" t="str">
            <v>NO</v>
          </cell>
          <cell r="N97" t="str">
            <v>N</v>
          </cell>
          <cell r="O97" t="str">
            <v>N</v>
          </cell>
          <cell r="P97" t="str">
            <v>Y</v>
          </cell>
          <cell r="Q97" t="str">
            <v>N</v>
          </cell>
          <cell r="R97" t="str">
            <v>N</v>
          </cell>
          <cell r="S97" t="str">
            <v>N</v>
          </cell>
          <cell r="AB97" t="str">
            <v>N</v>
          </cell>
          <cell r="AC97" t="str">
            <v>IJXBT2NC38000</v>
          </cell>
          <cell r="AD97">
            <v>38553</v>
          </cell>
          <cell r="AE97">
            <v>44399</v>
          </cell>
          <cell r="AF97">
            <v>0</v>
          </cell>
          <cell r="AG97">
            <v>0</v>
          </cell>
          <cell r="AH97" t="str">
            <v>Active</v>
          </cell>
          <cell r="AI97" t="str">
            <v>PREMISES LICENCE</v>
          </cell>
          <cell r="AK97" t="str">
            <v>Corporate Business</v>
          </cell>
          <cell r="AL97" t="str">
            <v>KINGS FISH RESTAURANT</v>
          </cell>
          <cell r="AM97" t="str">
            <v>c/o Hodson Lewis Ltd  The Flin</v>
          </cell>
          <cell r="AN97" t="str">
            <v>Health Farm Business Centre Tu</v>
          </cell>
          <cell r="AO97" t="str">
            <v>Bury St Edmunds</v>
          </cell>
          <cell r="AP97" t="str">
            <v>IP28 6LG</v>
          </cell>
          <cell r="AQ97">
            <v>180</v>
          </cell>
          <cell r="AR97" t="str">
            <v>N</v>
          </cell>
          <cell r="AS97" t="str">
            <v>Wheatley</v>
          </cell>
        </row>
        <row r="98">
          <cell r="B98" t="str">
            <v>06/00367/LAPRE</v>
          </cell>
          <cell r="C98" t="str">
            <v>8 EASTWOOD ROAD</v>
          </cell>
          <cell r="D98" t="str">
            <v>8 EASTWOOD ROAD</v>
          </cell>
          <cell r="F98" t="str">
            <v>RAYLEIGH</v>
          </cell>
          <cell r="G98" t="str">
            <v>ESSEX</v>
          </cell>
          <cell r="H98" t="str">
            <v>SS6 7JQ</v>
          </cell>
          <cell r="I98" t="str">
            <v xml:space="preserve">RESTAURANT	</v>
          </cell>
          <cell r="J98" t="str">
            <v>B</v>
          </cell>
          <cell r="K98">
            <v>15750</v>
          </cell>
          <cell r="L98" t="str">
            <v>Y</v>
          </cell>
          <cell r="M98" t="str">
            <v>YES 01:00</v>
          </cell>
          <cell r="N98" t="str">
            <v>N</v>
          </cell>
          <cell r="O98" t="str">
            <v>N</v>
          </cell>
          <cell r="P98" t="str">
            <v>Y</v>
          </cell>
          <cell r="Q98" t="str">
            <v>N</v>
          </cell>
          <cell r="R98" t="str">
            <v>N</v>
          </cell>
          <cell r="S98" t="str">
            <v>Y</v>
          </cell>
          <cell r="T98" t="str">
            <v>Y</v>
          </cell>
          <cell r="U98" t="str">
            <v>N</v>
          </cell>
          <cell r="V98" t="str">
            <v>N</v>
          </cell>
          <cell r="W98" t="str">
            <v>N</v>
          </cell>
          <cell r="X98" t="str">
            <v>N</v>
          </cell>
          <cell r="Y98" t="str">
            <v>N</v>
          </cell>
          <cell r="Z98" t="str">
            <v>Y</v>
          </cell>
          <cell r="AA98" t="str">
            <v>N</v>
          </cell>
          <cell r="AB98" t="str">
            <v>N</v>
          </cell>
          <cell r="AC98" t="e">
            <v>#N/A</v>
          </cell>
          <cell r="AE98">
            <v>44843</v>
          </cell>
          <cell r="AF98">
            <v>0</v>
          </cell>
          <cell r="AG98">
            <v>2</v>
          </cell>
          <cell r="AH98" t="str">
            <v>Active</v>
          </cell>
          <cell r="AI98" t="str">
            <v>PREMISES LICENCE</v>
          </cell>
          <cell r="AK98" t="str">
            <v>Owner</v>
          </cell>
          <cell r="AL98" t="str">
            <v>MRS J NOBLE</v>
          </cell>
          <cell r="AM98" t="str">
            <v>Endview, The Esplanade</v>
          </cell>
          <cell r="AN98" t="str">
            <v>Hullbridge</v>
          </cell>
          <cell r="AO98" t="str">
            <v>ESSEX</v>
          </cell>
          <cell r="AP98" t="str">
            <v>SS5 6LX</v>
          </cell>
          <cell r="AQ98">
            <v>180</v>
          </cell>
          <cell r="AR98" t="str">
            <v>N</v>
          </cell>
          <cell r="AS98" t="str">
            <v>Whitehouse</v>
          </cell>
        </row>
        <row r="99">
          <cell r="B99" t="str">
            <v>08/00112/LAPRE</v>
          </cell>
          <cell r="C99" t="str">
            <v>TRAVELLERS JOY</v>
          </cell>
          <cell r="D99" t="str">
            <v>DOWNHALL ROAD</v>
          </cell>
          <cell r="F99" t="str">
            <v>RAYLEIGH</v>
          </cell>
          <cell r="G99" t="str">
            <v>ESSEX</v>
          </cell>
          <cell r="H99" t="str">
            <v>SS6 9JF</v>
          </cell>
          <cell r="I99" t="str">
            <v xml:space="preserve">PUBLIC HOUSE	</v>
          </cell>
          <cell r="J99" t="str">
            <v>E</v>
          </cell>
          <cell r="K99">
            <v>133000</v>
          </cell>
          <cell r="L99" t="str">
            <v>Y</v>
          </cell>
          <cell r="M99" t="str">
            <v>YES 1 HOUR</v>
          </cell>
          <cell r="N99" t="str">
            <v>N</v>
          </cell>
          <cell r="O99" t="str">
            <v>N</v>
          </cell>
          <cell r="P99" t="str">
            <v>N</v>
          </cell>
          <cell r="Q99" t="str">
            <v>Y</v>
          </cell>
          <cell r="R99" t="str">
            <v>N</v>
          </cell>
          <cell r="S99" t="str">
            <v>Y</v>
          </cell>
          <cell r="T99" t="str">
            <v>Y</v>
          </cell>
          <cell r="V99" t="str">
            <v>Y</v>
          </cell>
          <cell r="Y99" t="str">
            <v>Y</v>
          </cell>
          <cell r="Z99" t="str">
            <v>Y</v>
          </cell>
          <cell r="AA99" t="str">
            <v>Y</v>
          </cell>
          <cell r="AB99" t="str">
            <v>Y</v>
          </cell>
          <cell r="AC99" t="str">
            <v>JWN2BENC09Z00</v>
          </cell>
          <cell r="AD99">
            <v>39500</v>
          </cell>
          <cell r="AE99">
            <v>44645</v>
          </cell>
          <cell r="AF99">
            <v>0</v>
          </cell>
          <cell r="AG99">
            <v>0</v>
          </cell>
          <cell r="AH99" t="str">
            <v>Active</v>
          </cell>
          <cell r="AI99" t="str">
            <v>PREMISES LICENCE</v>
          </cell>
          <cell r="AJ99" t="str">
            <v>Licensing Manager</v>
          </cell>
          <cell r="AK99" t="str">
            <v>Corporate Business</v>
          </cell>
          <cell r="AL99" t="str">
            <v>Greene King Local Pubs</v>
          </cell>
          <cell r="AM99" t="str">
            <v>Abbots House, PO Box 337</v>
          </cell>
          <cell r="AN99" t="str">
            <v>Bury St Edmunds</v>
          </cell>
          <cell r="AO99" t="str">
            <v>Suffolk</v>
          </cell>
          <cell r="AP99" t="str">
            <v>IP33 1QW</v>
          </cell>
          <cell r="AQ99">
            <v>350</v>
          </cell>
          <cell r="AR99" t="str">
            <v>N</v>
          </cell>
          <cell r="AS99" t="str">
            <v>Sweyne Park &amp; Grange</v>
          </cell>
        </row>
        <row r="100">
          <cell r="B100" t="str">
            <v>05/00469/LAPRE</v>
          </cell>
          <cell r="C100" t="str">
            <v>LA ROMANTICA</v>
          </cell>
          <cell r="D100" t="str">
            <v>9 HIGH STREET</v>
          </cell>
          <cell r="F100" t="str">
            <v>RAYLEIGH</v>
          </cell>
          <cell r="G100" t="str">
            <v>ESSEX</v>
          </cell>
          <cell r="H100" t="str">
            <v>SS6 7EW</v>
          </cell>
          <cell r="I100" t="str">
            <v xml:space="preserve">RESTAURANT	</v>
          </cell>
          <cell r="J100" t="str">
            <v>B</v>
          </cell>
          <cell r="K100">
            <v>16750</v>
          </cell>
          <cell r="L100" t="str">
            <v>Y</v>
          </cell>
          <cell r="M100" t="str">
            <v>NO</v>
          </cell>
          <cell r="N100" t="str">
            <v>N</v>
          </cell>
          <cell r="O100" t="str">
            <v>N</v>
          </cell>
          <cell r="P100" t="str">
            <v>N</v>
          </cell>
          <cell r="Q100" t="str">
            <v>Y</v>
          </cell>
          <cell r="R100" t="str">
            <v>N</v>
          </cell>
          <cell r="T100" t="str">
            <v>Y</v>
          </cell>
          <cell r="Y100" t="str">
            <v>Y</v>
          </cell>
          <cell r="Z100" t="str">
            <v>Y</v>
          </cell>
          <cell r="AB100" t="str">
            <v>N</v>
          </cell>
          <cell r="AC100" t="str">
            <v>IJTZ5LNC38000</v>
          </cell>
          <cell r="AD100">
            <v>38551</v>
          </cell>
          <cell r="AE100">
            <v>44761</v>
          </cell>
          <cell r="AF100">
            <v>0</v>
          </cell>
          <cell r="AG100">
            <v>0</v>
          </cell>
          <cell r="AH100" t="str">
            <v>Active</v>
          </cell>
          <cell r="AI100" t="str">
            <v>PREMISES LICENCE</v>
          </cell>
          <cell r="AJ100" t="str">
            <v>La Romantica Ltd</v>
          </cell>
          <cell r="AK100" t="str">
            <v>Owner</v>
          </cell>
          <cell r="AM100" t="str">
            <v>9 High Street</v>
          </cell>
          <cell r="AN100" t="str">
            <v>Rayleigh</v>
          </cell>
          <cell r="AO100" t="str">
            <v>Essex</v>
          </cell>
          <cell r="AP100" t="str">
            <v>SS6 7EW</v>
          </cell>
          <cell r="AQ100">
            <v>180</v>
          </cell>
          <cell r="AR100" t="str">
            <v>N</v>
          </cell>
          <cell r="AS100" t="str">
            <v>Wheatley</v>
          </cell>
        </row>
        <row r="101">
          <cell r="B101" t="str">
            <v>05/00732/LAPRE</v>
          </cell>
          <cell r="C101" t="str">
            <v>THE LAWNS</v>
          </cell>
          <cell r="D101" t="str">
            <v>HALL ROAD</v>
          </cell>
          <cell r="F101" t="str">
            <v>ROCHFORD</v>
          </cell>
          <cell r="G101" t="str">
            <v>ESSEX</v>
          </cell>
          <cell r="H101" t="str">
            <v>SS4 1PL</v>
          </cell>
          <cell r="I101" t="str">
            <v xml:space="preserve">FUNCTION SUITE 	</v>
          </cell>
          <cell r="J101" t="str">
            <v>B</v>
          </cell>
          <cell r="K101">
            <v>19500</v>
          </cell>
          <cell r="L101" t="str">
            <v>Y</v>
          </cell>
          <cell r="M101" t="str">
            <v>YES 1 HOUR</v>
          </cell>
          <cell r="N101" t="str">
            <v>N</v>
          </cell>
          <cell r="O101" t="str">
            <v>N</v>
          </cell>
          <cell r="P101" t="str">
            <v>N</v>
          </cell>
          <cell r="Q101" t="str">
            <v>Y</v>
          </cell>
          <cell r="R101" t="str">
            <v>N</v>
          </cell>
          <cell r="S101" t="str">
            <v>Y</v>
          </cell>
          <cell r="T101" t="str">
            <v>Y</v>
          </cell>
          <cell r="V101" t="str">
            <v>Y</v>
          </cell>
          <cell r="W101" t="str">
            <v>Y</v>
          </cell>
          <cell r="Y101" t="str">
            <v>Y</v>
          </cell>
          <cell r="Z101" t="str">
            <v>Y</v>
          </cell>
          <cell r="AA101" t="str">
            <v>Y</v>
          </cell>
          <cell r="AB101" t="str">
            <v>Y</v>
          </cell>
          <cell r="AC101" t="str">
            <v>ILSBB5NCN8000</v>
          </cell>
          <cell r="AD101">
            <v>38589</v>
          </cell>
          <cell r="AE101">
            <v>44803</v>
          </cell>
          <cell r="AF101">
            <v>0</v>
          </cell>
          <cell r="AG101">
            <v>0</v>
          </cell>
          <cell r="AH101" t="str">
            <v>Active</v>
          </cell>
          <cell r="AI101" t="str">
            <v>PREMISES LICENCE</v>
          </cell>
          <cell r="AJ101" t="str">
            <v>Mrs Gillian Esme KEDDIE</v>
          </cell>
          <cell r="AK101" t="str">
            <v>Owner</v>
          </cell>
          <cell r="AL101" t="str">
            <v>Ark House</v>
          </cell>
          <cell r="AM101" t="str">
            <v>HALL ROAD</v>
          </cell>
          <cell r="AN101" t="str">
            <v>ROCHFORD</v>
          </cell>
          <cell r="AO101" t="str">
            <v>ESSEX</v>
          </cell>
          <cell r="AP101" t="str">
            <v>SS4 1PJ</v>
          </cell>
          <cell r="AQ101">
            <v>180</v>
          </cell>
          <cell r="AR101" t="str">
            <v>N</v>
          </cell>
          <cell r="AS101" t="str">
            <v>Rochford</v>
          </cell>
        </row>
        <row r="102">
          <cell r="B102" t="str">
            <v>19/00370/LAPRE</v>
          </cell>
          <cell r="C102" t="str">
            <v xml:space="preserve">HOCKLEY WOODS </v>
          </cell>
          <cell r="D102" t="str">
            <v xml:space="preserve">Hockley Road </v>
          </cell>
          <cell r="F102" t="str">
            <v xml:space="preserve">Hockley </v>
          </cell>
          <cell r="G102" t="str">
            <v>Essex</v>
          </cell>
          <cell r="H102" t="str">
            <v>SS5 4RN</v>
          </cell>
          <cell r="I102" t="str">
            <v xml:space="preserve">Open Space </v>
          </cell>
          <cell r="J102" t="str">
            <v>E</v>
          </cell>
          <cell r="K102">
            <v>0</v>
          </cell>
          <cell r="L102" t="str">
            <v>N</v>
          </cell>
          <cell r="N102" t="str">
            <v>N</v>
          </cell>
          <cell r="O102" t="str">
            <v>N</v>
          </cell>
          <cell r="P102" t="str">
            <v>N</v>
          </cell>
          <cell r="Q102" t="str">
            <v>Y</v>
          </cell>
          <cell r="R102" t="str">
            <v>N</v>
          </cell>
          <cell r="S102" t="str">
            <v>Y</v>
          </cell>
          <cell r="T102" t="str">
            <v>Y</v>
          </cell>
          <cell r="U102" t="str">
            <v>N</v>
          </cell>
          <cell r="V102" t="str">
            <v>Y</v>
          </cell>
          <cell r="W102" t="str">
            <v>N</v>
          </cell>
          <cell r="X102" t="str">
            <v>N</v>
          </cell>
          <cell r="Y102" t="str">
            <v>N</v>
          </cell>
          <cell r="Z102" t="str">
            <v>N</v>
          </cell>
          <cell r="AA102" t="str">
            <v>N</v>
          </cell>
          <cell r="AB102" t="str">
            <v>N</v>
          </cell>
          <cell r="AD102">
            <v>43803</v>
          </cell>
          <cell r="AE102">
            <v>2958465</v>
          </cell>
          <cell r="AH102" t="str">
            <v>Active</v>
          </cell>
          <cell r="AI102" t="str">
            <v>PREMISES LICENCE</v>
          </cell>
          <cell r="AJ102" t="str">
            <v xml:space="preserve">Adam Aldridge </v>
          </cell>
          <cell r="AK102" t="str">
            <v xml:space="preserve">Owner </v>
          </cell>
          <cell r="AL102" t="str">
            <v xml:space="preserve">Rochford District Council </v>
          </cell>
          <cell r="AM102" t="str">
            <v xml:space="preserve">South Street </v>
          </cell>
          <cell r="AN102" t="str">
            <v xml:space="preserve">Rochford </v>
          </cell>
          <cell r="AO102" t="str">
            <v>Essex</v>
          </cell>
          <cell r="AP102" t="str">
            <v>SS4 1BW</v>
          </cell>
          <cell r="AQ102">
            <v>0</v>
          </cell>
          <cell r="AR102" t="str">
            <v>N</v>
          </cell>
        </row>
        <row r="103">
          <cell r="B103" t="str">
            <v>09/00071/LAPRE</v>
          </cell>
          <cell r="C103" t="str">
            <v>LONDIS</v>
          </cell>
          <cell r="D103" t="str">
            <v>45 RECTORY ROAD</v>
          </cell>
          <cell r="F103" t="str">
            <v>ROCHFORD</v>
          </cell>
          <cell r="G103" t="str">
            <v>ESSEX</v>
          </cell>
          <cell r="H103" t="str">
            <v>SS4 1UE</v>
          </cell>
          <cell r="I103" t="str">
            <v>OFF LICENCE</v>
          </cell>
          <cell r="J103" t="str">
            <v>B</v>
          </cell>
          <cell r="K103">
            <v>7400</v>
          </cell>
          <cell r="L103" t="str">
            <v>N</v>
          </cell>
          <cell r="M103" t="str">
            <v>NO</v>
          </cell>
          <cell r="N103" t="str">
            <v>N</v>
          </cell>
          <cell r="O103" t="str">
            <v>Y</v>
          </cell>
          <cell r="P103" t="str">
            <v>N</v>
          </cell>
          <cell r="Q103" t="str">
            <v>N</v>
          </cell>
          <cell r="R103" t="str">
            <v>N</v>
          </cell>
          <cell r="S103" t="str">
            <v>N</v>
          </cell>
          <cell r="T103" t="str">
            <v>N</v>
          </cell>
          <cell r="AB103" t="str">
            <v>N</v>
          </cell>
          <cell r="AC103" t="str">
            <v>KE4O5NNC0BM00</v>
          </cell>
          <cell r="AD103">
            <v>39842</v>
          </cell>
          <cell r="AE103">
            <v>44624</v>
          </cell>
          <cell r="AF103">
            <v>0</v>
          </cell>
          <cell r="AG103">
            <v>0</v>
          </cell>
          <cell r="AH103" t="str">
            <v>Active</v>
          </cell>
          <cell r="AI103" t="str">
            <v>PREMISES LICENCE</v>
          </cell>
          <cell r="AJ103" t="str">
            <v>Mrs Vijayaluxmy Kugathas</v>
          </cell>
          <cell r="AK103" t="str">
            <v>Owner</v>
          </cell>
          <cell r="AL103" t="str">
            <v>LONDIS</v>
          </cell>
          <cell r="AM103" t="str">
            <v>45 RECTORY ROAD</v>
          </cell>
          <cell r="AN103" t="str">
            <v>ROCHFORD</v>
          </cell>
          <cell r="AO103" t="str">
            <v>ESSEX</v>
          </cell>
          <cell r="AP103" t="str">
            <v>SS4 1UE</v>
          </cell>
          <cell r="AQ103">
            <v>180</v>
          </cell>
          <cell r="AR103" t="str">
            <v>N</v>
          </cell>
          <cell r="AS103" t="str">
            <v>Hawkwell South</v>
          </cell>
        </row>
        <row r="104">
          <cell r="B104" t="str">
            <v>15/00419/LAPRE</v>
          </cell>
          <cell r="C104" t="str">
            <v>THE LAUGHING PEAR</v>
          </cell>
          <cell r="D104" t="str">
            <v>LOWER BARN FARM, LONDON RD</v>
          </cell>
          <cell r="F104" t="str">
            <v>RAYLEIGH</v>
          </cell>
          <cell r="G104" t="str">
            <v>ESSEX</v>
          </cell>
          <cell r="H104" t="str">
            <v>SS6 9ET</v>
          </cell>
          <cell r="I104" t="str">
            <v xml:space="preserve">RESTAURANT	</v>
          </cell>
          <cell r="J104" t="str">
            <v>B</v>
          </cell>
          <cell r="K104">
            <v>9300</v>
          </cell>
          <cell r="L104" t="str">
            <v>N</v>
          </cell>
          <cell r="M104" t="str">
            <v>NO</v>
          </cell>
          <cell r="N104" t="str">
            <v>N</v>
          </cell>
          <cell r="O104" t="str">
            <v>N</v>
          </cell>
          <cell r="P104" t="str">
            <v>N</v>
          </cell>
          <cell r="Q104" t="str">
            <v>Y</v>
          </cell>
          <cell r="R104" t="str">
            <v>N</v>
          </cell>
          <cell r="S104" t="str">
            <v>Y</v>
          </cell>
          <cell r="T104" t="str">
            <v>Y</v>
          </cell>
          <cell r="V104" t="str">
            <v>Y</v>
          </cell>
          <cell r="W104" t="str">
            <v>Y</v>
          </cell>
          <cell r="Y104" t="str">
            <v>Y</v>
          </cell>
          <cell r="Z104" t="str">
            <v>Y</v>
          </cell>
          <cell r="AA104" t="str">
            <v>Y</v>
          </cell>
          <cell r="AB104" t="str">
            <v>N</v>
          </cell>
          <cell r="AD104">
            <v>42187</v>
          </cell>
          <cell r="AE104">
            <v>44744</v>
          </cell>
          <cell r="AF104">
            <v>0</v>
          </cell>
          <cell r="AG104">
            <v>0</v>
          </cell>
          <cell r="AH104" t="str">
            <v>Active</v>
          </cell>
          <cell r="AI104" t="str">
            <v>PREMISES LICENCE</v>
          </cell>
          <cell r="AJ104" t="str">
            <v>Eva Uk Ltd</v>
          </cell>
          <cell r="AK104" t="str">
            <v>Corporate Business</v>
          </cell>
          <cell r="AL104" t="str">
            <v>LOWER BARN FARM</v>
          </cell>
          <cell r="AM104" t="str">
            <v>LONDON ROAD</v>
          </cell>
          <cell r="AN104" t="str">
            <v>RAYLEIGH</v>
          </cell>
          <cell r="AO104" t="str">
            <v>ESSEX</v>
          </cell>
          <cell r="AP104" t="str">
            <v>SS6 9ET</v>
          </cell>
          <cell r="AQ104">
            <v>180</v>
          </cell>
          <cell r="AR104" t="str">
            <v>N</v>
          </cell>
          <cell r="AS104" t="str">
            <v>Downhall &amp; Rawreth</v>
          </cell>
        </row>
        <row r="105">
          <cell r="B105" t="str">
            <v>05/00213/LAPRE</v>
          </cell>
          <cell r="C105" t="str">
            <v>MAKRO WHOLESALERS LTD</v>
          </cell>
          <cell r="D105" t="str">
            <v>RAWRETH IND. EST. RAWRETH LN</v>
          </cell>
          <cell r="F105" t="str">
            <v>RAYLEIGH</v>
          </cell>
          <cell r="G105" t="str">
            <v>ESSEX</v>
          </cell>
          <cell r="H105" t="str">
            <v>SS6 7RL</v>
          </cell>
          <cell r="I105" t="str">
            <v>OFF LICENCE</v>
          </cell>
          <cell r="J105" t="str">
            <v>E</v>
          </cell>
          <cell r="K105">
            <v>580000</v>
          </cell>
          <cell r="L105" t="str">
            <v>N</v>
          </cell>
          <cell r="M105" t="str">
            <v>NO</v>
          </cell>
          <cell r="N105" t="str">
            <v>N</v>
          </cell>
          <cell r="O105" t="str">
            <v>Y</v>
          </cell>
          <cell r="P105" t="str">
            <v>N</v>
          </cell>
          <cell r="Q105" t="str">
            <v>N</v>
          </cell>
          <cell r="R105" t="str">
            <v>N</v>
          </cell>
          <cell r="S105" t="str">
            <v>N</v>
          </cell>
          <cell r="T105" t="str">
            <v>N</v>
          </cell>
          <cell r="AB105" t="str">
            <v>N</v>
          </cell>
          <cell r="AC105" t="str">
            <v>IGMGXDNCP6000</v>
          </cell>
          <cell r="AD105">
            <v>38488</v>
          </cell>
          <cell r="AE105">
            <v>44705</v>
          </cell>
          <cell r="AF105">
            <v>0</v>
          </cell>
          <cell r="AG105">
            <v>0</v>
          </cell>
          <cell r="AH105" t="str">
            <v>Active</v>
          </cell>
          <cell r="AI105" t="str">
            <v>PREMISES LICENCE</v>
          </cell>
          <cell r="AK105" t="str">
            <v>Corporate Business</v>
          </cell>
          <cell r="AL105" t="str">
            <v>Makro Self Service Wholesalers Limited</v>
          </cell>
          <cell r="AM105" t="str">
            <v>Equity House, Irthingborough R</v>
          </cell>
          <cell r="AN105" t="str">
            <v>Wellingborough</v>
          </cell>
          <cell r="AO105" t="str">
            <v>Northamptionshi</v>
          </cell>
          <cell r="AP105" t="str">
            <v>NN8 1LT</v>
          </cell>
          <cell r="AQ105">
            <v>350</v>
          </cell>
          <cell r="AR105" t="str">
            <v>N</v>
          </cell>
          <cell r="AS105" t="str">
            <v>Downhall &amp; Rawreth</v>
          </cell>
        </row>
        <row r="106">
          <cell r="B106" t="str">
            <v>11/00648/LAPRE</v>
          </cell>
          <cell r="C106" t="str">
            <v>MANGO LOUNGE</v>
          </cell>
          <cell r="D106" t="str">
            <v>7 HIGH STREET</v>
          </cell>
          <cell r="F106" t="str">
            <v>RAYLEIGH</v>
          </cell>
          <cell r="G106" t="str">
            <v>ESSEX</v>
          </cell>
          <cell r="H106" t="str">
            <v>SS6 7EW</v>
          </cell>
          <cell r="I106" t="str">
            <v xml:space="preserve">RESTAURANT	</v>
          </cell>
          <cell r="J106" t="str">
            <v>B</v>
          </cell>
          <cell r="K106">
            <v>11250</v>
          </cell>
          <cell r="L106" t="str">
            <v>N</v>
          </cell>
          <cell r="M106" t="str">
            <v>NO</v>
          </cell>
          <cell r="N106" t="str">
            <v>N</v>
          </cell>
          <cell r="O106" t="str">
            <v>N</v>
          </cell>
          <cell r="P106" t="str">
            <v>N</v>
          </cell>
          <cell r="Q106" t="str">
            <v>Y</v>
          </cell>
          <cell r="R106" t="str">
            <v>N</v>
          </cell>
          <cell r="T106" t="str">
            <v>Y</v>
          </cell>
          <cell r="Z106" t="str">
            <v>Y</v>
          </cell>
          <cell r="AB106" t="str">
            <v>N</v>
          </cell>
          <cell r="AC106" t="str">
            <v>LV5XO4NC0AS00</v>
          </cell>
          <cell r="AD106">
            <v>40871</v>
          </cell>
          <cell r="AE106">
            <v>44531</v>
          </cell>
          <cell r="AF106">
            <v>0</v>
          </cell>
          <cell r="AG106">
            <v>0</v>
          </cell>
          <cell r="AH106" t="str">
            <v>Active</v>
          </cell>
          <cell r="AI106" t="str">
            <v>PREMISES LICENCE</v>
          </cell>
          <cell r="AJ106" t="str">
            <v>Mr Mohammed A Hussain</v>
          </cell>
          <cell r="AK106" t="str">
            <v>Owner</v>
          </cell>
          <cell r="AM106" t="str">
            <v>284 Southbourne Grove</v>
          </cell>
          <cell r="AN106" t="str">
            <v>Westcliff On Sea</v>
          </cell>
          <cell r="AO106" t="str">
            <v>ESSEX</v>
          </cell>
          <cell r="AP106" t="str">
            <v>SS0 0AF</v>
          </cell>
          <cell r="AQ106">
            <v>180</v>
          </cell>
          <cell r="AR106" t="str">
            <v>Y</v>
          </cell>
          <cell r="AS106" t="str">
            <v>Wheatley</v>
          </cell>
        </row>
        <row r="107">
          <cell r="B107" t="str">
            <v>05/00850/LAPRE</v>
          </cell>
          <cell r="C107" t="str">
            <v>MARCOS</v>
          </cell>
          <cell r="D107" t="str">
            <v>30 EASTWOOD ROAD</v>
          </cell>
          <cell r="F107" t="str">
            <v>RAYLEIGH</v>
          </cell>
          <cell r="G107" t="str">
            <v>ESSEX</v>
          </cell>
          <cell r="H107" t="str">
            <v>SS6 7JQ</v>
          </cell>
          <cell r="I107" t="str">
            <v xml:space="preserve">RESTAURANT	</v>
          </cell>
          <cell r="J107" t="str">
            <v>B</v>
          </cell>
          <cell r="K107">
            <v>19000</v>
          </cell>
          <cell r="L107" t="str">
            <v>Y</v>
          </cell>
          <cell r="M107" t="str">
            <v>YES 1 HOUR</v>
          </cell>
          <cell r="N107" t="str">
            <v>N</v>
          </cell>
          <cell r="O107" t="str">
            <v>N</v>
          </cell>
          <cell r="P107" t="str">
            <v>N</v>
          </cell>
          <cell r="Q107" t="str">
            <v>Y</v>
          </cell>
          <cell r="R107" t="str">
            <v>N</v>
          </cell>
          <cell r="S107" t="str">
            <v>Y</v>
          </cell>
          <cell r="T107" t="str">
            <v>Y</v>
          </cell>
          <cell r="U107" t="str">
            <v>Y</v>
          </cell>
          <cell r="Y107" t="str">
            <v>Y</v>
          </cell>
          <cell r="Z107" t="str">
            <v>Y</v>
          </cell>
          <cell r="AA107" t="str">
            <v>Y</v>
          </cell>
          <cell r="AB107" t="str">
            <v>N</v>
          </cell>
          <cell r="AC107" t="e">
            <v>#N/A</v>
          </cell>
          <cell r="AD107">
            <v>41935</v>
          </cell>
          <cell r="AE107">
            <v>44768</v>
          </cell>
          <cell r="AF107">
            <v>0</v>
          </cell>
          <cell r="AG107">
            <v>0</v>
          </cell>
          <cell r="AH107" t="str">
            <v>Active</v>
          </cell>
          <cell r="AI107" t="str">
            <v>PREMISES LICENCE</v>
          </cell>
          <cell r="AJ107" t="str">
            <v>Mark Worship</v>
          </cell>
          <cell r="AK107" t="str">
            <v>Owner</v>
          </cell>
          <cell r="AM107" t="str">
            <v>30 EASTWOOD ROAD</v>
          </cell>
          <cell r="AN107" t="str">
            <v>RAYLEIGH</v>
          </cell>
          <cell r="AO107" t="str">
            <v>ESSEX</v>
          </cell>
          <cell r="AP107" t="str">
            <v>SS6 7JQ</v>
          </cell>
          <cell r="AQ107">
            <v>180</v>
          </cell>
          <cell r="AR107" t="str">
            <v>Y</v>
          </cell>
          <cell r="AS107" t="str">
            <v>Whitehouse</v>
          </cell>
        </row>
        <row r="108">
          <cell r="B108" t="str">
            <v>05/00901/LAPRE</v>
          </cell>
          <cell r="C108" t="str">
            <v>MARINA BAR</v>
          </cell>
          <cell r="D108" t="str">
            <v>WALLASEA ISLAND</v>
          </cell>
          <cell r="F108" t="str">
            <v>ROCHFORD</v>
          </cell>
          <cell r="G108" t="str">
            <v>ESSEX</v>
          </cell>
          <cell r="H108" t="str">
            <v>SS4 2HF</v>
          </cell>
          <cell r="I108" t="str">
            <v xml:space="preserve">BAR	</v>
          </cell>
          <cell r="J108" t="str">
            <v>B</v>
          </cell>
          <cell r="K108">
            <v>4500</v>
          </cell>
          <cell r="L108" t="str">
            <v>Y</v>
          </cell>
          <cell r="N108" t="str">
            <v>N</v>
          </cell>
          <cell r="O108" t="str">
            <v>N</v>
          </cell>
          <cell r="P108" t="str">
            <v>N</v>
          </cell>
          <cell r="Q108" t="str">
            <v>Y</v>
          </cell>
          <cell r="R108" t="str">
            <v>N</v>
          </cell>
          <cell r="T108" t="str">
            <v>Y</v>
          </cell>
          <cell r="Z108" t="str">
            <v>Y</v>
          </cell>
          <cell r="AB108" t="str">
            <v>N</v>
          </cell>
          <cell r="AC108" t="e">
            <v>#N/A</v>
          </cell>
          <cell r="AD108">
            <v>41921</v>
          </cell>
          <cell r="AE108">
            <v>44794</v>
          </cell>
          <cell r="AF108">
            <v>0</v>
          </cell>
          <cell r="AG108">
            <v>2</v>
          </cell>
          <cell r="AH108" t="str">
            <v>Active</v>
          </cell>
          <cell r="AI108" t="str">
            <v>PREMISES LICENCE</v>
          </cell>
          <cell r="AJ108" t="str">
            <v>Andrea Gorman</v>
          </cell>
          <cell r="AK108" t="str">
            <v>Owner</v>
          </cell>
          <cell r="AL108" t="str">
            <v>MARINA BAR</v>
          </cell>
          <cell r="AM108" t="str">
            <v>WALLASEA ISLAND</v>
          </cell>
          <cell r="AN108" t="str">
            <v>ROCHFORD</v>
          </cell>
          <cell r="AO108" t="str">
            <v>ESSEX</v>
          </cell>
          <cell r="AP108" t="str">
            <v>SS4 2HF</v>
          </cell>
          <cell r="AQ108">
            <v>180</v>
          </cell>
          <cell r="AR108" t="str">
            <v>N</v>
          </cell>
          <cell r="AS108" t="str">
            <v>Hockley &amp; Ashingdon</v>
          </cell>
        </row>
        <row r="109">
          <cell r="B109" t="str">
            <v>15/00773/LAPRE</v>
          </cell>
          <cell r="C109" t="str">
            <v>MARKS AND SPENCER</v>
          </cell>
          <cell r="D109" t="str">
            <v>12 - 24 EASTWOOD ROAD</v>
          </cell>
          <cell r="F109" t="str">
            <v>RAYLEIGH</v>
          </cell>
          <cell r="G109" t="str">
            <v>ESSEX</v>
          </cell>
          <cell r="H109" t="str">
            <v>SS6 7JQ</v>
          </cell>
          <cell r="I109" t="str">
            <v xml:space="preserve">SUPERMARKET	</v>
          </cell>
          <cell r="J109" t="str">
            <v>E</v>
          </cell>
          <cell r="K109">
            <v>407500</v>
          </cell>
          <cell r="L109" t="str">
            <v>N</v>
          </cell>
          <cell r="M109" t="str">
            <v>NO</v>
          </cell>
          <cell r="N109" t="str">
            <v>N</v>
          </cell>
          <cell r="O109" t="str">
            <v>N</v>
          </cell>
          <cell r="P109" t="str">
            <v>N</v>
          </cell>
          <cell r="Q109" t="str">
            <v>Y</v>
          </cell>
          <cell r="R109" t="str">
            <v>N</v>
          </cell>
          <cell r="AB109" t="str">
            <v>N</v>
          </cell>
          <cell r="AC109" t="str">
            <v>NXLGP9NC0F800</v>
          </cell>
          <cell r="AD109">
            <v>42318</v>
          </cell>
          <cell r="AE109">
            <v>44754</v>
          </cell>
          <cell r="AF109">
            <v>0</v>
          </cell>
          <cell r="AG109">
            <v>0</v>
          </cell>
          <cell r="AH109" t="str">
            <v>Active</v>
          </cell>
          <cell r="AI109" t="str">
            <v>PREMISES LICENCE</v>
          </cell>
          <cell r="AK109" t="str">
            <v>Payment Address</v>
          </cell>
          <cell r="AL109" t="str">
            <v>Marks and Spencers</v>
          </cell>
          <cell r="AM109" t="str">
            <v>Alexandra Court 200-220 Quays</v>
          </cell>
          <cell r="AO109" t="str">
            <v>Salford</v>
          </cell>
          <cell r="AP109" t="str">
            <v>M50 3SP</v>
          </cell>
          <cell r="AQ109">
            <v>350</v>
          </cell>
          <cell r="AR109" t="str">
            <v>N</v>
          </cell>
          <cell r="AS109" t="str">
            <v>Whitehouse</v>
          </cell>
        </row>
        <row r="110">
          <cell r="B110" t="str">
            <v>05/00344/LAPRE</v>
          </cell>
          <cell r="C110" t="str">
            <v>MARLBOROUGH HEAD</v>
          </cell>
          <cell r="D110" t="str">
            <v>71 WEST STREET</v>
          </cell>
          <cell r="F110" t="str">
            <v>ROCHFORD</v>
          </cell>
          <cell r="G110" t="str">
            <v>ESSEX</v>
          </cell>
          <cell r="H110" t="str">
            <v>SS4 1AX</v>
          </cell>
          <cell r="I110" t="str">
            <v xml:space="preserve">PUBLIC HOUSE	</v>
          </cell>
          <cell r="J110" t="str">
            <v>B</v>
          </cell>
          <cell r="K110">
            <v>22500</v>
          </cell>
          <cell r="L110" t="str">
            <v>Y</v>
          </cell>
          <cell r="M110" t="str">
            <v>YES 1 HOUR</v>
          </cell>
          <cell r="N110" t="str">
            <v>N</v>
          </cell>
          <cell r="O110" t="str">
            <v>N</v>
          </cell>
          <cell r="P110" t="str">
            <v>N</v>
          </cell>
          <cell r="Q110" t="str">
            <v>Y</v>
          </cell>
          <cell r="R110" t="str">
            <v>N</v>
          </cell>
          <cell r="T110" t="str">
            <v>Y</v>
          </cell>
          <cell r="Y110" t="str">
            <v>Y</v>
          </cell>
          <cell r="Z110" t="str">
            <v>Y</v>
          </cell>
          <cell r="AB110" t="str">
            <v>N</v>
          </cell>
          <cell r="AC110" t="str">
            <v>IIQXHKNCN8000</v>
          </cell>
          <cell r="AD110">
            <v>38530</v>
          </cell>
          <cell r="AE110">
            <v>44773</v>
          </cell>
          <cell r="AF110">
            <v>1</v>
          </cell>
          <cell r="AG110">
            <v>2</v>
          </cell>
          <cell r="AH110" t="str">
            <v>Active</v>
          </cell>
          <cell r="AI110" t="str">
            <v>PREMISES LICENCE</v>
          </cell>
          <cell r="AK110" t="str">
            <v>Corporate Business</v>
          </cell>
          <cell r="AL110" t="str">
            <v>Punch Partnerships (PTL) Limited</v>
          </cell>
          <cell r="AM110" t="str">
            <v>20-22 Great Titchfield Street</v>
          </cell>
          <cell r="AO110" t="str">
            <v>London</v>
          </cell>
          <cell r="AP110" t="str">
            <v>W1W 8BE</v>
          </cell>
          <cell r="AQ110">
            <v>180</v>
          </cell>
          <cell r="AR110" t="str">
            <v>N</v>
          </cell>
          <cell r="AS110" t="str">
            <v>Rochford</v>
          </cell>
        </row>
        <row r="111">
          <cell r="B111" t="str">
            <v>15/00245/LAPRE</v>
          </cell>
          <cell r="C111" t="str">
            <v>MARTIN MCCOLL (Rayleigh)</v>
          </cell>
          <cell r="D111" t="str">
            <v>71 HIGH STREET</v>
          </cell>
          <cell r="F111" t="str">
            <v>RAYLEIGH</v>
          </cell>
          <cell r="G111" t="str">
            <v>ESSEX</v>
          </cell>
          <cell r="H111" t="str">
            <v>SS6 7EJ</v>
          </cell>
          <cell r="I111" t="str">
            <v>OFF LICENCE</v>
          </cell>
          <cell r="J111" t="str">
            <v>C</v>
          </cell>
          <cell r="K111">
            <v>69000</v>
          </cell>
          <cell r="L111" t="str">
            <v>N</v>
          </cell>
          <cell r="M111" t="str">
            <v>NO</v>
          </cell>
          <cell r="N111" t="str">
            <v>N</v>
          </cell>
          <cell r="O111" t="str">
            <v>Y</v>
          </cell>
          <cell r="P111" t="str">
            <v>N</v>
          </cell>
          <cell r="Q111" t="str">
            <v>N</v>
          </cell>
          <cell r="R111" t="str">
            <v>N</v>
          </cell>
          <cell r="S111" t="str">
            <v>N</v>
          </cell>
          <cell r="T111" t="str">
            <v>N</v>
          </cell>
          <cell r="AB111" t="str">
            <v>N</v>
          </cell>
          <cell r="AC111" t="str">
            <v>NLENVVNC09Z00</v>
          </cell>
          <cell r="AD111">
            <v>42081</v>
          </cell>
          <cell r="AE111">
            <v>44666</v>
          </cell>
          <cell r="AF111">
            <v>0</v>
          </cell>
          <cell r="AG111">
            <v>0</v>
          </cell>
          <cell r="AH111" t="str">
            <v>Active</v>
          </cell>
          <cell r="AI111" t="str">
            <v>PREMISES LICENCE</v>
          </cell>
          <cell r="AK111" t="str">
            <v>Consultant</v>
          </cell>
          <cell r="AL111" t="str">
            <v>Locket And Co</v>
          </cell>
          <cell r="AM111" t="str">
            <v>Lockett House, 13 Church Stree</v>
          </cell>
          <cell r="AN111" t="str">
            <v>Kidderminster</v>
          </cell>
          <cell r="AO111" t="str">
            <v>Worcestershire</v>
          </cell>
          <cell r="AP111" t="str">
            <v>DY10 2AH</v>
          </cell>
          <cell r="AQ111">
            <v>295</v>
          </cell>
          <cell r="AR111" t="str">
            <v>N</v>
          </cell>
          <cell r="AS111" t="str">
            <v>Wheatley</v>
          </cell>
        </row>
        <row r="112">
          <cell r="B112" t="str">
            <v>15/00258/LAPRE</v>
          </cell>
          <cell r="C112" t="str">
            <v>MARTIN MCCOLL (Rochford)</v>
          </cell>
          <cell r="D112" t="str">
            <v>14 - 16 WEST STREET</v>
          </cell>
          <cell r="F112" t="str">
            <v>ROCHFORD</v>
          </cell>
          <cell r="G112" t="str">
            <v>ESSEX</v>
          </cell>
          <cell r="H112" t="str">
            <v>SS4 1AJ</v>
          </cell>
          <cell r="I112" t="str">
            <v>OFF LICENCE</v>
          </cell>
          <cell r="J112" t="str">
            <v>B</v>
          </cell>
          <cell r="K112">
            <v>17250</v>
          </cell>
          <cell r="L112" t="str">
            <v>N</v>
          </cell>
          <cell r="M112" t="str">
            <v>NO</v>
          </cell>
          <cell r="N112" t="str">
            <v>N</v>
          </cell>
          <cell r="O112" t="str">
            <v>Y</v>
          </cell>
          <cell r="P112" t="str">
            <v>N</v>
          </cell>
          <cell r="Q112" t="str">
            <v>N</v>
          </cell>
          <cell r="R112" t="str">
            <v>N</v>
          </cell>
          <cell r="S112" t="str">
            <v>N</v>
          </cell>
          <cell r="T112" t="str">
            <v>N</v>
          </cell>
          <cell r="AB112" t="str">
            <v>N</v>
          </cell>
          <cell r="AC112" t="str">
            <v>NLTBAFNC0CH00</v>
          </cell>
          <cell r="AD112">
            <v>42089</v>
          </cell>
          <cell r="AE112">
            <v>44674</v>
          </cell>
          <cell r="AF112">
            <v>0</v>
          </cell>
          <cell r="AG112">
            <v>0</v>
          </cell>
          <cell r="AH112" t="str">
            <v>Active</v>
          </cell>
          <cell r="AI112" t="str">
            <v>PREMISES LICENCE</v>
          </cell>
          <cell r="AK112" t="str">
            <v>Corporate Business</v>
          </cell>
          <cell r="AL112" t="str">
            <v>Martin McColl Ltd</v>
          </cell>
          <cell r="AM112" t="str">
            <v xml:space="preserve">Martin McColl House, Ashwells </v>
          </cell>
          <cell r="AN112" t="str">
            <v>Brentwood</v>
          </cell>
          <cell r="AO112" t="str">
            <v>ESSEX</v>
          </cell>
          <cell r="AP112" t="str">
            <v>CM15 9ST</v>
          </cell>
          <cell r="AQ112">
            <v>180</v>
          </cell>
          <cell r="AR112" t="str">
            <v>N</v>
          </cell>
          <cell r="AS112" t="str">
            <v>Rochford</v>
          </cell>
        </row>
        <row r="113">
          <cell r="B113" t="str">
            <v>05/00735/LAPRE</v>
          </cell>
          <cell r="C113" t="str">
            <v>MILESTONE</v>
          </cell>
          <cell r="D113" t="str">
            <v>UNION LANE</v>
          </cell>
          <cell r="F113" t="str">
            <v>ROCHFORD</v>
          </cell>
          <cell r="G113" t="str">
            <v>ESSEX</v>
          </cell>
          <cell r="H113" t="str">
            <v>SS4 1AP</v>
          </cell>
          <cell r="I113" t="str">
            <v xml:space="preserve">PUBLIC HOUSE	</v>
          </cell>
          <cell r="J113" t="str">
            <v>B</v>
          </cell>
          <cell r="K113">
            <v>7700</v>
          </cell>
          <cell r="L113" t="str">
            <v>Y</v>
          </cell>
          <cell r="M113" t="str">
            <v>YES 1 HOUR</v>
          </cell>
          <cell r="N113" t="str">
            <v>N</v>
          </cell>
          <cell r="O113" t="str">
            <v>N</v>
          </cell>
          <cell r="P113" t="str">
            <v>N</v>
          </cell>
          <cell r="Q113" t="str">
            <v>Y</v>
          </cell>
          <cell r="R113" t="str">
            <v>N</v>
          </cell>
          <cell r="S113" t="str">
            <v>Y</v>
          </cell>
          <cell r="T113" t="str">
            <v>Y</v>
          </cell>
          <cell r="Y113" t="str">
            <v>Y</v>
          </cell>
          <cell r="Z113" t="str">
            <v>Y</v>
          </cell>
          <cell r="AA113" t="str">
            <v>Y</v>
          </cell>
          <cell r="AB113" t="str">
            <v>Y</v>
          </cell>
          <cell r="AC113" t="str">
            <v>IM15CJNCN8000</v>
          </cell>
          <cell r="AD113">
            <v>38594</v>
          </cell>
          <cell r="AE113">
            <v>44829</v>
          </cell>
          <cell r="AF113">
            <v>0</v>
          </cell>
          <cell r="AG113">
            <v>0</v>
          </cell>
          <cell r="AH113" t="str">
            <v>Active</v>
          </cell>
          <cell r="AI113" t="str">
            <v>PREMISES LICENCE</v>
          </cell>
          <cell r="AJ113" t="str">
            <v>Mr Matthew Guiness PEARCE</v>
          </cell>
          <cell r="AK113" t="str">
            <v>Owner</v>
          </cell>
          <cell r="AL113" t="str">
            <v>MILESTONE</v>
          </cell>
          <cell r="AM113" t="str">
            <v>UNION LANE</v>
          </cell>
          <cell r="AN113" t="str">
            <v>ROCHFORD</v>
          </cell>
          <cell r="AO113" t="str">
            <v>ESSEX</v>
          </cell>
          <cell r="AP113" t="str">
            <v>SS4 1AP</v>
          </cell>
          <cell r="AQ113">
            <v>180</v>
          </cell>
          <cell r="AR113" t="str">
            <v>N</v>
          </cell>
          <cell r="AS113" t="str">
            <v>Rochford</v>
          </cell>
        </row>
        <row r="114">
          <cell r="B114" t="str">
            <v>05/00703/LAPRE</v>
          </cell>
          <cell r="C114" t="str">
            <v>MILL HALL</v>
          </cell>
          <cell r="D114" t="str">
            <v>BELLINGHAM LANE</v>
          </cell>
          <cell r="F114" t="str">
            <v>RAYLEIGH</v>
          </cell>
          <cell r="G114" t="str">
            <v>ESSEX</v>
          </cell>
          <cell r="H114" t="str">
            <v>SS6 7ED</v>
          </cell>
          <cell r="I114" t="str">
            <v xml:space="preserve">HALL	</v>
          </cell>
          <cell r="J114" t="str">
            <v>C</v>
          </cell>
          <cell r="K114">
            <v>39250</v>
          </cell>
          <cell r="L114" t="str">
            <v>Y</v>
          </cell>
          <cell r="M114" t="str">
            <v>YES 1 HOUR</v>
          </cell>
          <cell r="N114" t="str">
            <v>N</v>
          </cell>
          <cell r="O114" t="str">
            <v>N</v>
          </cell>
          <cell r="P114" t="str">
            <v>Y</v>
          </cell>
          <cell r="Q114" t="str">
            <v>N</v>
          </cell>
          <cell r="R114" t="str">
            <v>N</v>
          </cell>
          <cell r="S114" t="str">
            <v>Y</v>
          </cell>
          <cell r="T114" t="str">
            <v>Y</v>
          </cell>
          <cell r="U114" t="str">
            <v>Y</v>
          </cell>
          <cell r="V114" t="str">
            <v>Y</v>
          </cell>
          <cell r="W114" t="str">
            <v>Y</v>
          </cell>
          <cell r="Y114" t="str">
            <v>Y</v>
          </cell>
          <cell r="Z114" t="str">
            <v>Y</v>
          </cell>
          <cell r="AA114" t="str">
            <v>Y</v>
          </cell>
          <cell r="AB114" t="str">
            <v>Y</v>
          </cell>
          <cell r="AC114" t="str">
            <v>IKWQ4ONCN8000</v>
          </cell>
          <cell r="AD114">
            <v>38572</v>
          </cell>
          <cell r="AE114">
            <v>44438</v>
          </cell>
          <cell r="AF114">
            <v>0</v>
          </cell>
          <cell r="AG114">
            <v>0</v>
          </cell>
          <cell r="AH114" t="str">
            <v>Active</v>
          </cell>
          <cell r="AI114" t="str">
            <v>PREMISES LICENCE</v>
          </cell>
          <cell r="AK114" t="str">
            <v>Corporate Business</v>
          </cell>
          <cell r="AL114" t="str">
            <v>Fusion Lifestyle</v>
          </cell>
          <cell r="AM114" t="str">
            <v>Unit 2-4 Bickels Yard</v>
          </cell>
          <cell r="AN114" t="str">
            <v>151 - 153 Bermondsey Street</v>
          </cell>
          <cell r="AO114" t="str">
            <v>London</v>
          </cell>
          <cell r="AP114" t="str">
            <v>SE1 3HA</v>
          </cell>
          <cell r="AQ114">
            <v>350</v>
          </cell>
          <cell r="AR114" t="str">
            <v>N</v>
          </cell>
          <cell r="AS114" t="str">
            <v>Wheatley</v>
          </cell>
        </row>
        <row r="115">
          <cell r="B115" t="str">
            <v>12/00662/LAPRE</v>
          </cell>
          <cell r="C115" t="str">
            <v>MIM SPICE</v>
          </cell>
          <cell r="D115" t="str">
            <v>32 HIGH STREET</v>
          </cell>
          <cell r="E115" t="str">
            <v>GREAT WAKERING</v>
          </cell>
          <cell r="F115" t="str">
            <v>GREAT WAKERING</v>
          </cell>
          <cell r="G115" t="str">
            <v>ESSEX</v>
          </cell>
          <cell r="H115" t="str">
            <v>SS3 0EQ</v>
          </cell>
          <cell r="I115" t="str">
            <v xml:space="preserve">RESTAURANT	</v>
          </cell>
          <cell r="J115" t="str">
            <v>B</v>
          </cell>
          <cell r="K115">
            <v>7800</v>
          </cell>
          <cell r="L115" t="str">
            <v>N</v>
          </cell>
          <cell r="M115" t="str">
            <v>NO</v>
          </cell>
          <cell r="N115" t="str">
            <v>N</v>
          </cell>
          <cell r="O115" t="str">
            <v>N</v>
          </cell>
          <cell r="P115" t="str">
            <v>Y</v>
          </cell>
          <cell r="Q115" t="str">
            <v>N</v>
          </cell>
          <cell r="R115" t="str">
            <v>N</v>
          </cell>
          <cell r="S115" t="str">
            <v>Y</v>
          </cell>
          <cell r="T115" t="str">
            <v>Y</v>
          </cell>
          <cell r="Z115" t="str">
            <v>Y</v>
          </cell>
          <cell r="AB115" t="str">
            <v>N</v>
          </cell>
          <cell r="AC115" t="str">
            <v>MBRWKHNC0AS00</v>
          </cell>
          <cell r="AD115">
            <v>41194</v>
          </cell>
          <cell r="AE115">
            <v>44877</v>
          </cell>
          <cell r="AF115">
            <v>0</v>
          </cell>
          <cell r="AG115">
            <v>0</v>
          </cell>
          <cell r="AH115" t="str">
            <v>Active</v>
          </cell>
          <cell r="AI115" t="str">
            <v>PREMISES LICENCE</v>
          </cell>
          <cell r="AJ115" t="str">
            <v>Mr  Ashik  Mohammed</v>
          </cell>
          <cell r="AK115" t="str">
            <v>Owner</v>
          </cell>
          <cell r="AM115" t="str">
            <v>229 South Avenue</v>
          </cell>
          <cell r="AN115" t="str">
            <v>Southend On Sea</v>
          </cell>
          <cell r="AO115" t="str">
            <v>ESSEX</v>
          </cell>
          <cell r="AP115" t="str">
            <v>SS2 4HT</v>
          </cell>
          <cell r="AQ115">
            <v>180</v>
          </cell>
          <cell r="AR115" t="str">
            <v>N</v>
          </cell>
          <cell r="AS115" t="str">
            <v>Foulness &amp; The Wakerings</v>
          </cell>
        </row>
        <row r="116">
          <cell r="B116" t="str">
            <v>15/00556/LAPRE</v>
          </cell>
          <cell r="C116" t="str">
            <v>MORLEY TEA ROOMS</v>
          </cell>
          <cell r="D116" t="str">
            <v>SOUTHEND ROAD</v>
          </cell>
          <cell r="F116" t="str">
            <v>GREAT WAKERING</v>
          </cell>
          <cell r="G116" t="str">
            <v>ESSEX</v>
          </cell>
          <cell r="H116" t="str">
            <v>SS3 0PU</v>
          </cell>
          <cell r="I116" t="str">
            <v xml:space="preserve">RESTAURANT	</v>
          </cell>
          <cell r="J116" t="str">
            <v>A</v>
          </cell>
          <cell r="K116">
            <v>4000</v>
          </cell>
          <cell r="L116" t="str">
            <v>N</v>
          </cell>
          <cell r="M116" t="str">
            <v>NO</v>
          </cell>
          <cell r="N116" t="str">
            <v>N</v>
          </cell>
          <cell r="O116" t="str">
            <v>N</v>
          </cell>
          <cell r="P116" t="str">
            <v>N</v>
          </cell>
          <cell r="Q116" t="str">
            <v>Y</v>
          </cell>
          <cell r="R116" t="str">
            <v>N</v>
          </cell>
          <cell r="T116" t="str">
            <v>Y</v>
          </cell>
          <cell r="Y116" t="str">
            <v>Y</v>
          </cell>
          <cell r="Z116" t="str">
            <v>Y</v>
          </cell>
          <cell r="AA116" t="str">
            <v>Y</v>
          </cell>
          <cell r="AB116" t="str">
            <v>Y</v>
          </cell>
          <cell r="AC116" t="str">
            <v>NRIYP7NC0AS00</v>
          </cell>
          <cell r="AD116">
            <v>42200</v>
          </cell>
          <cell r="AE116">
            <v>44789</v>
          </cell>
          <cell r="AF116">
            <v>0</v>
          </cell>
          <cell r="AG116">
            <v>0</v>
          </cell>
          <cell r="AH116" t="str">
            <v>Active</v>
          </cell>
          <cell r="AI116" t="str">
            <v>PREMISES LICENCE</v>
          </cell>
          <cell r="AK116" t="str">
            <v>Owner</v>
          </cell>
          <cell r="AL116" t="str">
            <v>MORLEY TEA ROOMS</v>
          </cell>
          <cell r="AM116" t="str">
            <v>SOUTHEND ROAD</v>
          </cell>
          <cell r="AN116" t="str">
            <v>GREAT WAKERING</v>
          </cell>
          <cell r="AO116" t="str">
            <v>ESSEX</v>
          </cell>
          <cell r="AP116" t="str">
            <v>SS3 0PU</v>
          </cell>
          <cell r="AQ116">
            <v>70</v>
          </cell>
          <cell r="AR116" t="str">
            <v>N</v>
          </cell>
          <cell r="AS116" t="str">
            <v>Foulness &amp; The Wakerings</v>
          </cell>
        </row>
        <row r="117">
          <cell r="B117" t="str">
            <v>05/00611/LAPRE</v>
          </cell>
          <cell r="C117" t="str">
            <v>MONSOON</v>
          </cell>
          <cell r="D117" t="str">
            <v>45 NORTH STREET</v>
          </cell>
          <cell r="F117" t="str">
            <v>ROCHFORD</v>
          </cell>
          <cell r="G117" t="str">
            <v>ESSEX</v>
          </cell>
          <cell r="H117" t="str">
            <v>SS4 1AB</v>
          </cell>
          <cell r="I117" t="str">
            <v xml:space="preserve">RESTAURANT	</v>
          </cell>
          <cell r="J117" t="str">
            <v>B</v>
          </cell>
          <cell r="K117">
            <v>6500</v>
          </cell>
          <cell r="L117" t="str">
            <v>Y</v>
          </cell>
          <cell r="M117" t="str">
            <v>NO</v>
          </cell>
          <cell r="N117" t="str">
            <v>N</v>
          </cell>
          <cell r="O117" t="str">
            <v>N</v>
          </cell>
          <cell r="P117" t="str">
            <v>Y</v>
          </cell>
          <cell r="Q117" t="str">
            <v>N</v>
          </cell>
          <cell r="R117" t="str">
            <v>N</v>
          </cell>
          <cell r="S117" t="str">
            <v>N</v>
          </cell>
          <cell r="T117" t="str">
            <v>N</v>
          </cell>
          <cell r="AB117" t="str">
            <v>N</v>
          </cell>
          <cell r="AC117" t="str">
            <v>IKLAARNCP6000</v>
          </cell>
          <cell r="AD117">
            <v>38566</v>
          </cell>
          <cell r="AE117">
            <v>44793</v>
          </cell>
          <cell r="AF117">
            <v>0</v>
          </cell>
          <cell r="AG117">
            <v>0</v>
          </cell>
          <cell r="AH117" t="str">
            <v>Active</v>
          </cell>
          <cell r="AI117" t="str">
            <v>PREMISES LICENCE</v>
          </cell>
          <cell r="AK117" t="str">
            <v>Owner</v>
          </cell>
          <cell r="AL117" t="str">
            <v>Monsoon Indian</v>
          </cell>
          <cell r="AM117" t="str">
            <v>45 NORTH STREET</v>
          </cell>
          <cell r="AN117" t="str">
            <v>ROCHFORD</v>
          </cell>
          <cell r="AO117" t="str">
            <v>ESSEX</v>
          </cell>
          <cell r="AP117" t="str">
            <v>SS4 1AB</v>
          </cell>
          <cell r="AQ117">
            <v>180</v>
          </cell>
          <cell r="AR117" t="str">
            <v>N</v>
          </cell>
          <cell r="AS117" t="str">
            <v>Rochford</v>
          </cell>
        </row>
        <row r="118">
          <cell r="B118" t="str">
            <v>20/00509/LAPRE</v>
          </cell>
          <cell r="C118" t="str">
            <v>BARRINGTON GRILL</v>
          </cell>
          <cell r="D118" t="str">
            <v>12 - 16 HOCKLEY ROAD</v>
          </cell>
          <cell r="F118" t="str">
            <v>RAYLEIGH</v>
          </cell>
          <cell r="G118" t="str">
            <v>ESSEX</v>
          </cell>
          <cell r="H118" t="str">
            <v>SS6 8EB</v>
          </cell>
          <cell r="I118" t="str">
            <v xml:space="preserve">RESTAURANT	</v>
          </cell>
          <cell r="J118" t="str">
            <v>B</v>
          </cell>
          <cell r="K118">
            <v>11750</v>
          </cell>
          <cell r="L118" t="str">
            <v>N</v>
          </cell>
          <cell r="N118" t="str">
            <v>N</v>
          </cell>
          <cell r="O118" t="str">
            <v>N</v>
          </cell>
          <cell r="P118" t="str">
            <v>N</v>
          </cell>
          <cell r="Q118" t="str">
            <v>Y</v>
          </cell>
          <cell r="R118" t="str">
            <v>N</v>
          </cell>
          <cell r="S118" t="str">
            <v>Y</v>
          </cell>
          <cell r="T118" t="str">
            <v>Y</v>
          </cell>
          <cell r="U118" t="str">
            <v>N</v>
          </cell>
          <cell r="V118" t="str">
            <v>N</v>
          </cell>
          <cell r="W118" t="str">
            <v>N</v>
          </cell>
          <cell r="X118" t="str">
            <v>N</v>
          </cell>
          <cell r="Y118" t="str">
            <v>N</v>
          </cell>
          <cell r="Z118" t="str">
            <v>Y</v>
          </cell>
          <cell r="AA118" t="str">
            <v>N</v>
          </cell>
          <cell r="AB118" t="str">
            <v>N</v>
          </cell>
          <cell r="AD118">
            <v>44019</v>
          </cell>
          <cell r="AE118">
            <v>44749</v>
          </cell>
          <cell r="AH118" t="str">
            <v>Active</v>
          </cell>
          <cell r="AI118" t="str">
            <v>PREMISES LICENCE</v>
          </cell>
          <cell r="AJ118" t="str">
            <v>Michael Sutton</v>
          </cell>
          <cell r="AK118" t="str">
            <v>Owner</v>
          </cell>
          <cell r="AL118" t="str">
            <v>The Taste Experience Limited</v>
          </cell>
          <cell r="AM118" t="str">
            <v>Suite 6 Burley House,</v>
          </cell>
          <cell r="AN118" t="str">
            <v>15 High Street, Rayleigh</v>
          </cell>
          <cell r="AO118" t="str">
            <v>Essex</v>
          </cell>
          <cell r="AP118" t="str">
            <v>SS6 7EW</v>
          </cell>
          <cell r="AQ118">
            <v>180</v>
          </cell>
          <cell r="AR118" t="str">
            <v>Y</v>
          </cell>
          <cell r="AS118" t="str">
            <v xml:space="preserve">Wheatley	</v>
          </cell>
        </row>
        <row r="119">
          <cell r="B119" t="str">
            <v>21/00522/LAPRE</v>
          </cell>
          <cell r="C119" t="str">
            <v>WEST STREET CAFE</v>
          </cell>
          <cell r="D119" t="str">
            <v>69 WEST STREET</v>
          </cell>
          <cell r="E119" t="str">
            <v>ROCHFORD</v>
          </cell>
          <cell r="G119" t="str">
            <v>ESSEX</v>
          </cell>
          <cell r="H119" t="str">
            <v>SS4 1AX</v>
          </cell>
          <cell r="I119" t="str">
            <v xml:space="preserve">RESTAURANT	</v>
          </cell>
          <cell r="J119" t="str">
            <v>B</v>
          </cell>
          <cell r="K119">
            <v>6600</v>
          </cell>
          <cell r="L119" t="str">
            <v>N</v>
          </cell>
          <cell r="N119" t="str">
            <v>N</v>
          </cell>
          <cell r="O119" t="str">
            <v>N</v>
          </cell>
          <cell r="P119" t="str">
            <v>Y</v>
          </cell>
          <cell r="Q119" t="str">
            <v>N</v>
          </cell>
          <cell r="R119" t="str">
            <v>N</v>
          </cell>
          <cell r="S119" t="str">
            <v>N</v>
          </cell>
          <cell r="T119" t="str">
            <v>N</v>
          </cell>
          <cell r="U119" t="str">
            <v>N</v>
          </cell>
          <cell r="V119" t="str">
            <v>N</v>
          </cell>
          <cell r="W119" t="str">
            <v>N</v>
          </cell>
          <cell r="X119" t="str">
            <v>N</v>
          </cell>
          <cell r="Y119" t="str">
            <v>N</v>
          </cell>
          <cell r="Z119" t="str">
            <v>N</v>
          </cell>
          <cell r="AA119" t="str">
            <v>N</v>
          </cell>
          <cell r="AB119" t="str">
            <v>N</v>
          </cell>
          <cell r="AD119">
            <v>44455</v>
          </cell>
          <cell r="AE119">
            <v>44820</v>
          </cell>
          <cell r="AH119" t="str">
            <v>Active</v>
          </cell>
          <cell r="AI119" t="str">
            <v>PREMISES LICENCE</v>
          </cell>
          <cell r="AJ119" t="str">
            <v>ALLEN P ANDERSON</v>
          </cell>
          <cell r="AK119" t="str">
            <v>OWNER</v>
          </cell>
          <cell r="AL119" t="str">
            <v>MARLBOROUGH HEAD</v>
          </cell>
          <cell r="AM119" t="str">
            <v>71 WEST STREET</v>
          </cell>
          <cell r="AN119" t="str">
            <v>ROCHFORD</v>
          </cell>
          <cell r="AO119" t="str">
            <v>ESSEX</v>
          </cell>
          <cell r="AP119" t="str">
            <v>SS4 1AX</v>
          </cell>
          <cell r="AQ119">
            <v>180</v>
          </cell>
          <cell r="AR119" t="str">
            <v>N</v>
          </cell>
          <cell r="AS119" t="str">
            <v xml:space="preserve">Rochford	</v>
          </cell>
        </row>
        <row r="120">
          <cell r="B120" t="str">
            <v>07/00353/LAPRE</v>
          </cell>
          <cell r="C120" t="str">
            <v>NEILS BAR &amp; KITCHEN</v>
          </cell>
          <cell r="D120" t="str">
            <v>32 MAIN ROAD</v>
          </cell>
          <cell r="F120" t="str">
            <v>HOCKLEY</v>
          </cell>
          <cell r="G120" t="str">
            <v>ESSEX</v>
          </cell>
          <cell r="H120" t="str">
            <v>SS5 4QS</v>
          </cell>
          <cell r="I120" t="str">
            <v xml:space="preserve">RESTAURANT	</v>
          </cell>
          <cell r="J120" t="str">
            <v>B</v>
          </cell>
          <cell r="K120">
            <v>10750</v>
          </cell>
          <cell r="L120" t="str">
            <v>Y</v>
          </cell>
          <cell r="M120" t="str">
            <v>YES 1 HOUR</v>
          </cell>
          <cell r="N120" t="str">
            <v>N</v>
          </cell>
          <cell r="O120" t="str">
            <v>N</v>
          </cell>
          <cell r="P120" t="str">
            <v>N</v>
          </cell>
          <cell r="Q120" t="str">
            <v>Y</v>
          </cell>
          <cell r="R120" t="str">
            <v>N</v>
          </cell>
          <cell r="S120" t="str">
            <v>Y</v>
          </cell>
          <cell r="T120" t="str">
            <v>Y</v>
          </cell>
          <cell r="Y120" t="str">
            <v>Y</v>
          </cell>
          <cell r="Z120" t="str">
            <v>Y</v>
          </cell>
          <cell r="AA120" t="str">
            <v>Y</v>
          </cell>
          <cell r="AB120" t="str">
            <v>Y</v>
          </cell>
          <cell r="AC120" t="str">
            <v>JM52VKNC09M00</v>
          </cell>
          <cell r="AD120">
            <v>39296</v>
          </cell>
          <cell r="AE120">
            <v>44806</v>
          </cell>
          <cell r="AF120">
            <v>0</v>
          </cell>
          <cell r="AG120">
            <v>0</v>
          </cell>
          <cell r="AH120" t="str">
            <v>Active</v>
          </cell>
          <cell r="AI120" t="str">
            <v>PREMISES LICENCE</v>
          </cell>
          <cell r="AL120" t="str">
            <v>NEILS BAR &amp; KITCHEN</v>
          </cell>
          <cell r="AM120" t="str">
            <v>32 MAIN ROAD</v>
          </cell>
          <cell r="AN120" t="str">
            <v>HOCKLEY</v>
          </cell>
          <cell r="AO120" t="str">
            <v>ESSEX</v>
          </cell>
          <cell r="AP120" t="str">
            <v>SS5 4QS</v>
          </cell>
          <cell r="AQ120">
            <v>180</v>
          </cell>
          <cell r="AR120" t="str">
            <v>N</v>
          </cell>
          <cell r="AS120" t="str">
            <v>Hockley</v>
          </cell>
        </row>
        <row r="121">
          <cell r="B121" t="str">
            <v>21/00517/LAPRE</v>
          </cell>
          <cell r="C121" t="str">
            <v>VINTAGE OFF LICENCE</v>
          </cell>
          <cell r="D121" t="str">
            <v>105 LONDON ROAD</v>
          </cell>
          <cell r="E121" t="str">
            <v>ROCHFORD</v>
          </cell>
          <cell r="F121" t="str">
            <v>RAYLEIGH</v>
          </cell>
          <cell r="G121" t="str">
            <v>ESSEX</v>
          </cell>
          <cell r="H121" t="str">
            <v>SS6 9AX</v>
          </cell>
          <cell r="I121" t="str">
            <v xml:space="preserve">OFF LICENCE	</v>
          </cell>
          <cell r="J121" t="str">
            <v>B</v>
          </cell>
          <cell r="K121">
            <v>10000</v>
          </cell>
          <cell r="L121" t="str">
            <v>N</v>
          </cell>
          <cell r="N121" t="str">
            <v>N</v>
          </cell>
          <cell r="O121" t="str">
            <v>Y</v>
          </cell>
          <cell r="P121" t="str">
            <v>N</v>
          </cell>
          <cell r="Q121" t="str">
            <v>N</v>
          </cell>
          <cell r="R121" t="str">
            <v>N</v>
          </cell>
          <cell r="S121" t="str">
            <v>N</v>
          </cell>
          <cell r="T121" t="str">
            <v>N</v>
          </cell>
          <cell r="U121" t="str">
            <v>N</v>
          </cell>
          <cell r="V121" t="str">
            <v>N</v>
          </cell>
          <cell r="W121" t="str">
            <v>N</v>
          </cell>
          <cell r="X121" t="str">
            <v>N</v>
          </cell>
          <cell r="Y121" t="str">
            <v>N</v>
          </cell>
          <cell r="Z121" t="str">
            <v>N</v>
          </cell>
          <cell r="AA121" t="str">
            <v>N</v>
          </cell>
          <cell r="AB121" t="str">
            <v>N</v>
          </cell>
          <cell r="AD121">
            <v>44403</v>
          </cell>
          <cell r="AE121">
            <v>44768</v>
          </cell>
          <cell r="AH121" t="str">
            <v>Active</v>
          </cell>
          <cell r="AI121" t="str">
            <v>PREMISES LICENCE</v>
          </cell>
          <cell r="AJ121" t="str">
            <v>Graham Hopkins</v>
          </cell>
          <cell r="AK121" t="str">
            <v>Consultant</v>
          </cell>
          <cell r="AL121" t="str">
            <v>GT Licensing Consultants</v>
          </cell>
          <cell r="AM121" t="str">
            <v>55 Codenham Green</v>
          </cell>
          <cell r="AN121" t="str">
            <v>Basildon</v>
          </cell>
          <cell r="AO121" t="str">
            <v>Essex</v>
          </cell>
          <cell r="AP121" t="str">
            <v>SS16 5DT</v>
          </cell>
          <cell r="AQ121">
            <v>180</v>
          </cell>
          <cell r="AR121" t="str">
            <v>N</v>
          </cell>
          <cell r="AS121" t="str">
            <v xml:space="preserve">Sweyne Park &amp; Grange	</v>
          </cell>
        </row>
        <row r="122">
          <cell r="B122" t="str">
            <v>10/00619/LAPRE</v>
          </cell>
          <cell r="C122" t="str">
            <v>NIXAN WINES LTD</v>
          </cell>
          <cell r="D122" t="str">
            <v>48 NORTH STREET</v>
          </cell>
          <cell r="E122" t="str">
            <v>GREAT WAKERING</v>
          </cell>
          <cell r="F122" t="str">
            <v>SOUTHEND-ON-SEA</v>
          </cell>
          <cell r="G122" t="str">
            <v>ESSEX</v>
          </cell>
          <cell r="H122" t="str">
            <v>SS3 0EL</v>
          </cell>
          <cell r="I122" t="str">
            <v>OFF LICENCE</v>
          </cell>
          <cell r="J122" t="str">
            <v>A</v>
          </cell>
          <cell r="K122">
            <v>4000</v>
          </cell>
          <cell r="L122" t="str">
            <v>N</v>
          </cell>
          <cell r="M122" t="str">
            <v>NO</v>
          </cell>
          <cell r="N122" t="str">
            <v>N</v>
          </cell>
          <cell r="O122" t="str">
            <v>Y</v>
          </cell>
          <cell r="P122" t="str">
            <v>N</v>
          </cell>
          <cell r="Q122" t="str">
            <v>N</v>
          </cell>
          <cell r="R122" t="str">
            <v>N</v>
          </cell>
          <cell r="S122" t="str">
            <v>N</v>
          </cell>
          <cell r="T122" t="str">
            <v>N</v>
          </cell>
          <cell r="AB122" t="str">
            <v>N</v>
          </cell>
          <cell r="AC122" t="str">
            <v>LA69JZNC0CH00</v>
          </cell>
          <cell r="AD122">
            <v>40463</v>
          </cell>
          <cell r="AE122">
            <v>44507</v>
          </cell>
          <cell r="AF122">
            <v>0</v>
          </cell>
          <cell r="AG122">
            <v>0</v>
          </cell>
          <cell r="AH122" t="str">
            <v>Active</v>
          </cell>
          <cell r="AI122" t="str">
            <v>PREMISES LICENCE</v>
          </cell>
          <cell r="AK122" t="str">
            <v>Corporate Business</v>
          </cell>
          <cell r="AL122" t="str">
            <v>NIXAN WINES LTD</v>
          </cell>
          <cell r="AM122" t="str">
            <v>48 NORTH STREET</v>
          </cell>
          <cell r="AN122" t="str">
            <v>SOUTHEND-ON-SEA</v>
          </cell>
          <cell r="AO122" t="str">
            <v>ESSEX</v>
          </cell>
          <cell r="AP122" t="str">
            <v>SS3 0EL</v>
          </cell>
          <cell r="AQ122">
            <v>70</v>
          </cell>
          <cell r="AR122" t="str">
            <v>N</v>
          </cell>
          <cell r="AS122" t="str">
            <v>Foulness &amp; The Wakerings</v>
          </cell>
        </row>
        <row r="123">
          <cell r="B123" t="str">
            <v>16/00509/LAPRE</v>
          </cell>
          <cell r="C123" t="str">
            <v>ROCHFORD HUNDRED GOLF CLUB</v>
          </cell>
          <cell r="D123" t="str">
            <v>ROCHFORD HALL</v>
          </cell>
          <cell r="E123" t="str">
            <v>HALL ROAD</v>
          </cell>
          <cell r="F123" t="str">
            <v>ROCHFORD</v>
          </cell>
          <cell r="G123" t="str">
            <v>ESSEX</v>
          </cell>
          <cell r="H123" t="str">
            <v>SS4 1NW</v>
          </cell>
          <cell r="I123" t="str">
            <v>ACTIVITY CENTRE</v>
          </cell>
          <cell r="J123" t="str">
            <v>C</v>
          </cell>
          <cell r="K123">
            <v>62000</v>
          </cell>
          <cell r="L123" t="str">
            <v>N</v>
          </cell>
          <cell r="M123" t="str">
            <v>No</v>
          </cell>
          <cell r="N123" t="str">
            <v>N</v>
          </cell>
          <cell r="O123" t="str">
            <v>N</v>
          </cell>
          <cell r="P123" t="str">
            <v>N</v>
          </cell>
          <cell r="Q123" t="str">
            <v>Y</v>
          </cell>
          <cell r="R123" t="str">
            <v>N</v>
          </cell>
          <cell r="S123" t="str">
            <v>Y</v>
          </cell>
          <cell r="T123" t="str">
            <v>Y</v>
          </cell>
          <cell r="U123" t="str">
            <v>y</v>
          </cell>
          <cell r="V123" t="str">
            <v>N</v>
          </cell>
          <cell r="W123" t="str">
            <v>N</v>
          </cell>
          <cell r="X123" t="str">
            <v>N</v>
          </cell>
          <cell r="Y123" t="str">
            <v>y</v>
          </cell>
          <cell r="Z123" t="str">
            <v>y</v>
          </cell>
          <cell r="AA123" t="str">
            <v>y</v>
          </cell>
          <cell r="AB123" t="str">
            <v>y</v>
          </cell>
          <cell r="AD123">
            <v>42641</v>
          </cell>
          <cell r="AE123">
            <v>44789</v>
          </cell>
          <cell r="AF123">
            <v>1</v>
          </cell>
          <cell r="AG123">
            <v>2</v>
          </cell>
          <cell r="AH123" t="str">
            <v>Active</v>
          </cell>
          <cell r="AI123" t="str">
            <v>PREMISES LICENCE</v>
          </cell>
          <cell r="AL123" t="str">
            <v>ROCHFORD HUNDRED GOLF CLUB</v>
          </cell>
          <cell r="AM123" t="str">
            <v>ROCHFORD HALL, HALL ROAD</v>
          </cell>
          <cell r="AN123" t="str">
            <v>ROCHFORD</v>
          </cell>
          <cell r="AO123" t="str">
            <v>ESSEX</v>
          </cell>
          <cell r="AP123" t="str">
            <v>SS4 1NW</v>
          </cell>
          <cell r="AQ123">
            <v>295</v>
          </cell>
          <cell r="AR123" t="str">
            <v>N</v>
          </cell>
          <cell r="AS123" t="str">
            <v>Roche South</v>
          </cell>
        </row>
        <row r="124">
          <cell r="B124" t="str">
            <v>15/00200/LAPRE</v>
          </cell>
          <cell r="C124" t="str">
            <v>ODELLS</v>
          </cell>
          <cell r="D124" t="str">
            <v>2 NORTH STREET</v>
          </cell>
          <cell r="F124" t="str">
            <v>ROCHFORD</v>
          </cell>
          <cell r="G124" t="str">
            <v>ESSEX</v>
          </cell>
          <cell r="H124" t="str">
            <v>SS4 1AB</v>
          </cell>
          <cell r="I124" t="str">
            <v xml:space="preserve">RESTAURANT	</v>
          </cell>
          <cell r="J124" t="str">
            <v>A</v>
          </cell>
          <cell r="K124">
            <v>3800</v>
          </cell>
          <cell r="L124" t="str">
            <v>N</v>
          </cell>
          <cell r="M124" t="str">
            <v>NO</v>
          </cell>
          <cell r="N124" t="str">
            <v>N</v>
          </cell>
          <cell r="O124" t="str">
            <v>N</v>
          </cell>
          <cell r="P124" t="str">
            <v>Y</v>
          </cell>
          <cell r="Q124" t="str">
            <v>N</v>
          </cell>
          <cell r="R124" t="str">
            <v>N</v>
          </cell>
          <cell r="S124" t="str">
            <v>Y</v>
          </cell>
          <cell r="T124" t="str">
            <v>Y</v>
          </cell>
          <cell r="Z124" t="str">
            <v>Y</v>
          </cell>
          <cell r="AB124" t="str">
            <v>N</v>
          </cell>
          <cell r="AC124" t="str">
            <v>NKN34KNC0CH00</v>
          </cell>
          <cell r="AD124">
            <v>42066</v>
          </cell>
          <cell r="AE124">
            <v>44653</v>
          </cell>
          <cell r="AF124">
            <v>0</v>
          </cell>
          <cell r="AG124">
            <v>0</v>
          </cell>
          <cell r="AH124" t="str">
            <v>Active</v>
          </cell>
          <cell r="AI124" t="str">
            <v>PREMISES LICENCE</v>
          </cell>
          <cell r="AJ124" t="str">
            <v>Mr Martyn ODELL</v>
          </cell>
          <cell r="AK124" t="str">
            <v>Owner</v>
          </cell>
          <cell r="AM124" t="str">
            <v>2 NORTH STREET</v>
          </cell>
          <cell r="AN124" t="str">
            <v>ROCHFORD</v>
          </cell>
          <cell r="AO124" t="str">
            <v>ESSEX</v>
          </cell>
          <cell r="AP124" t="str">
            <v>SS4 1AB</v>
          </cell>
          <cell r="AQ124">
            <v>70</v>
          </cell>
          <cell r="AR124" t="str">
            <v>N</v>
          </cell>
          <cell r="AS124" t="str">
            <v>Rochford</v>
          </cell>
        </row>
        <row r="125">
          <cell r="B125" t="str">
            <v>05/00489/LAPRE</v>
          </cell>
          <cell r="C125" t="str">
            <v>OLD PARISH ROOMS</v>
          </cell>
          <cell r="D125" t="str">
            <v>1 HOCKLEY ROAD</v>
          </cell>
          <cell r="F125" t="str">
            <v>RAYLEIGH</v>
          </cell>
          <cell r="G125" t="str">
            <v>ESSEX</v>
          </cell>
          <cell r="H125" t="str">
            <v>SS6 8BA</v>
          </cell>
          <cell r="I125" t="str">
            <v xml:space="preserve">FUNCTION SUITE 	</v>
          </cell>
          <cell r="J125" t="str">
            <v>B</v>
          </cell>
          <cell r="K125">
            <v>21500</v>
          </cell>
          <cell r="L125" t="str">
            <v>Y</v>
          </cell>
          <cell r="M125" t="str">
            <v>YES 1 HOUR</v>
          </cell>
          <cell r="N125" t="str">
            <v>N</v>
          </cell>
          <cell r="O125" t="str">
            <v>N</v>
          </cell>
          <cell r="P125" t="str">
            <v>Y</v>
          </cell>
          <cell r="Q125" t="str">
            <v>N</v>
          </cell>
          <cell r="R125" t="str">
            <v>N</v>
          </cell>
          <cell r="S125" t="str">
            <v>Y</v>
          </cell>
          <cell r="T125" t="str">
            <v>Y</v>
          </cell>
          <cell r="Y125" t="str">
            <v>Y</v>
          </cell>
          <cell r="Z125" t="str">
            <v>Y</v>
          </cell>
          <cell r="AA125" t="str">
            <v>Y</v>
          </cell>
          <cell r="AB125" t="str">
            <v>Y</v>
          </cell>
          <cell r="AC125" t="str">
            <v>IJVHC7NCN8000</v>
          </cell>
          <cell r="AD125">
            <v>38551</v>
          </cell>
          <cell r="AE125">
            <v>44793</v>
          </cell>
          <cell r="AF125">
            <v>0</v>
          </cell>
          <cell r="AG125">
            <v>0</v>
          </cell>
          <cell r="AH125" t="str">
            <v>Active</v>
          </cell>
          <cell r="AI125" t="str">
            <v>PREMISES LICENCE</v>
          </cell>
          <cell r="AK125" t="str">
            <v>Corporate Business</v>
          </cell>
          <cell r="AL125" t="str">
            <v>The Old Parish Rooms Ltd</v>
          </cell>
          <cell r="AM125" t="str">
            <v>1 HOCKLEY ROAD</v>
          </cell>
          <cell r="AN125" t="str">
            <v>RAYLEIGH</v>
          </cell>
          <cell r="AO125" t="str">
            <v>ESSEX</v>
          </cell>
          <cell r="AP125" t="str">
            <v>SS6 8BA</v>
          </cell>
          <cell r="AQ125">
            <v>180</v>
          </cell>
          <cell r="AR125" t="str">
            <v>N</v>
          </cell>
          <cell r="AS125" t="str">
            <v>Wheatley</v>
          </cell>
        </row>
        <row r="126">
          <cell r="B126" t="str">
            <v>05/00199/LAPRE</v>
          </cell>
          <cell r="C126" t="str">
            <v>ONE STOP</v>
          </cell>
          <cell r="D126" t="str">
            <v>141/143 FERRY ROAD</v>
          </cell>
          <cell r="E126" t="str">
            <v>HULLBRIDGE</v>
          </cell>
          <cell r="F126" t="str">
            <v>HOCKLEY</v>
          </cell>
          <cell r="G126" t="str">
            <v>ESSEX</v>
          </cell>
          <cell r="H126" t="str">
            <v>SS5 6ET</v>
          </cell>
          <cell r="I126" t="str">
            <v xml:space="preserve">OFF LICENCE	</v>
          </cell>
          <cell r="J126" t="str">
            <v>B</v>
          </cell>
          <cell r="K126">
            <v>31250</v>
          </cell>
          <cell r="L126" t="str">
            <v>N</v>
          </cell>
          <cell r="M126" t="str">
            <v>NO</v>
          </cell>
          <cell r="N126" t="str">
            <v>N</v>
          </cell>
          <cell r="O126" t="str">
            <v>Y</v>
          </cell>
          <cell r="P126" t="str">
            <v>N</v>
          </cell>
          <cell r="Q126" t="str">
            <v>N</v>
          </cell>
          <cell r="R126" t="str">
            <v>N</v>
          </cell>
          <cell r="S126" t="str">
            <v>N</v>
          </cell>
          <cell r="T126" t="str">
            <v>N</v>
          </cell>
          <cell r="AB126" t="str">
            <v>N</v>
          </cell>
          <cell r="AC126">
            <v>100091598368</v>
          </cell>
          <cell r="AD126">
            <v>38485</v>
          </cell>
          <cell r="AE126">
            <v>44694</v>
          </cell>
          <cell r="AF126">
            <v>0</v>
          </cell>
          <cell r="AG126">
            <v>0</v>
          </cell>
          <cell r="AH126" t="str">
            <v>Active</v>
          </cell>
          <cell r="AI126" t="str">
            <v>PREMISES LICENCE</v>
          </cell>
          <cell r="AJ126" t="str">
            <v>Licensing Department</v>
          </cell>
          <cell r="AK126" t="str">
            <v>Corporate Business</v>
          </cell>
          <cell r="AL126" t="str">
            <v>One Stop Stores Limited</v>
          </cell>
          <cell r="AM126" t="str">
            <v>Apex Road</v>
          </cell>
          <cell r="AN126" t="str">
            <v>Brownhills</v>
          </cell>
          <cell r="AO126" t="str">
            <v>Walsall</v>
          </cell>
          <cell r="AP126" t="str">
            <v>WS8 7TS</v>
          </cell>
          <cell r="AQ126">
            <v>180</v>
          </cell>
          <cell r="AR126" t="str">
            <v>N</v>
          </cell>
          <cell r="AS126" t="str">
            <v xml:space="preserve">Hullbridge	</v>
          </cell>
        </row>
        <row r="127">
          <cell r="B127" t="str">
            <v>10/00322/LAPRE</v>
          </cell>
          <cell r="C127" t="str">
            <v>PANCHOS CANTINA</v>
          </cell>
          <cell r="D127" t="str">
            <v>129 HIGH STREET</v>
          </cell>
          <cell r="F127" t="str">
            <v>RAYLEIGH</v>
          </cell>
          <cell r="G127" t="str">
            <v>ESSEX</v>
          </cell>
          <cell r="H127" t="str">
            <v>SS6 7QA</v>
          </cell>
          <cell r="I127" t="str">
            <v xml:space="preserve">RESTAURANT	</v>
          </cell>
          <cell r="J127" t="str">
            <v>B</v>
          </cell>
          <cell r="K127">
            <v>17250</v>
          </cell>
          <cell r="L127" t="str">
            <v>N</v>
          </cell>
          <cell r="M127" t="str">
            <v>YES NYE TILL 01:00</v>
          </cell>
          <cell r="N127" t="str">
            <v>N</v>
          </cell>
          <cell r="O127" t="str">
            <v>N</v>
          </cell>
          <cell r="P127" t="str">
            <v>N</v>
          </cell>
          <cell r="Q127" t="str">
            <v>Y</v>
          </cell>
          <cell r="R127" t="str">
            <v>N</v>
          </cell>
          <cell r="S127" t="str">
            <v>Y</v>
          </cell>
          <cell r="T127" t="str">
            <v>Y</v>
          </cell>
          <cell r="V127" t="str">
            <v>Y</v>
          </cell>
          <cell r="Y127" t="str">
            <v>Y</v>
          </cell>
          <cell r="Z127" t="str">
            <v>Y</v>
          </cell>
          <cell r="AA127" t="str">
            <v>Y</v>
          </cell>
          <cell r="AB127" t="str">
            <v>Y</v>
          </cell>
          <cell r="AC127" t="str">
            <v>L2RJMHNC09M00</v>
          </cell>
          <cell r="AD127">
            <v>40319</v>
          </cell>
          <cell r="AE127">
            <v>44749</v>
          </cell>
          <cell r="AF127">
            <v>2</v>
          </cell>
          <cell r="AG127">
            <v>9</v>
          </cell>
          <cell r="AH127" t="str">
            <v>Active</v>
          </cell>
          <cell r="AI127" t="str">
            <v>PREMISES LICENCE</v>
          </cell>
          <cell r="AK127" t="str">
            <v>Owner</v>
          </cell>
          <cell r="AL127" t="str">
            <v>Gambero D'Oro Ltd</v>
          </cell>
          <cell r="AM127" t="str">
            <v>24/28 Baxter Avenue</v>
          </cell>
          <cell r="AN127" t="str">
            <v>Southen on Sea</v>
          </cell>
          <cell r="AO127" t="str">
            <v>ESSEX</v>
          </cell>
          <cell r="AP127" t="str">
            <v>SS2 6HZ</v>
          </cell>
          <cell r="AQ127">
            <v>180</v>
          </cell>
          <cell r="AR127" t="str">
            <v>N</v>
          </cell>
          <cell r="AS127" t="str">
            <v>Whitehouse</v>
          </cell>
        </row>
        <row r="128">
          <cell r="B128" t="str">
            <v>05/00774/LAPRE</v>
          </cell>
          <cell r="C128" t="str">
            <v>PAUL PRY</v>
          </cell>
          <cell r="D128" t="str">
            <v>14 HIGH ROAD</v>
          </cell>
          <cell r="F128" t="str">
            <v>RAYLEIGH</v>
          </cell>
          <cell r="G128" t="str">
            <v>ESSEX</v>
          </cell>
          <cell r="H128" t="str">
            <v>SS6 7AA</v>
          </cell>
          <cell r="I128" t="str">
            <v xml:space="preserve">PUBLIC HOUSE	</v>
          </cell>
          <cell r="J128" t="str">
            <v>C</v>
          </cell>
          <cell r="K128">
            <v>56500</v>
          </cell>
          <cell r="L128" t="str">
            <v>Y</v>
          </cell>
          <cell r="M128" t="str">
            <v>YES 01:00</v>
          </cell>
          <cell r="N128" t="str">
            <v>N</v>
          </cell>
          <cell r="O128" t="str">
            <v>N</v>
          </cell>
          <cell r="P128" t="str">
            <v>N</v>
          </cell>
          <cell r="Q128" t="str">
            <v>Y</v>
          </cell>
          <cell r="R128" t="str">
            <v>N</v>
          </cell>
          <cell r="S128" t="str">
            <v>Y</v>
          </cell>
          <cell r="T128" t="str">
            <v>Y</v>
          </cell>
          <cell r="Y128" t="str">
            <v>Y</v>
          </cell>
          <cell r="Z128" t="str">
            <v>Y</v>
          </cell>
          <cell r="AA128" t="str">
            <v>Y</v>
          </cell>
          <cell r="AB128" t="str">
            <v>Y</v>
          </cell>
          <cell r="AC128" t="str">
            <v>IO51J9NCP6000</v>
          </cell>
          <cell r="AD128">
            <v>38635</v>
          </cell>
          <cell r="AE128">
            <v>44803</v>
          </cell>
          <cell r="AF128">
            <v>1</v>
          </cell>
          <cell r="AG128">
            <v>4</v>
          </cell>
          <cell r="AH128" t="str">
            <v>Active</v>
          </cell>
          <cell r="AI128" t="str">
            <v>PREMISES LICENCE</v>
          </cell>
          <cell r="AK128" t="str">
            <v>Corporate Business</v>
          </cell>
          <cell r="AL128" t="str">
            <v>Greene King</v>
          </cell>
          <cell r="AM128" t="str">
            <v>Abbot House, Westgate Street</v>
          </cell>
          <cell r="AN128" t="str">
            <v>Bury St Edmunds</v>
          </cell>
          <cell r="AO128" t="str">
            <v>Sufflok</v>
          </cell>
          <cell r="AP128" t="str">
            <v>IP33 1QT</v>
          </cell>
          <cell r="AQ128">
            <v>295</v>
          </cell>
          <cell r="AR128" t="str">
            <v>N</v>
          </cell>
          <cell r="AS128" t="str">
            <v>Wheatley</v>
          </cell>
        </row>
        <row r="129">
          <cell r="B129" t="str">
            <v>05/00597/LAPRE</v>
          </cell>
          <cell r="C129" t="str">
            <v>WAKERING NEWS</v>
          </cell>
          <cell r="D129" t="str">
            <v>130 HIGH STREET</v>
          </cell>
          <cell r="E129" t="str">
            <v>GREAT WAKERING</v>
          </cell>
          <cell r="F129" t="str">
            <v>SOUTHEND-ON-SEA</v>
          </cell>
          <cell r="G129" t="str">
            <v>ESSEX</v>
          </cell>
          <cell r="H129" t="str">
            <v>SS3 0ET</v>
          </cell>
          <cell r="I129" t="str">
            <v>OFF LICENCE</v>
          </cell>
          <cell r="J129" t="str">
            <v>B</v>
          </cell>
          <cell r="K129">
            <v>12500</v>
          </cell>
          <cell r="L129" t="str">
            <v>N</v>
          </cell>
          <cell r="M129" t="str">
            <v>NO</v>
          </cell>
          <cell r="N129" t="str">
            <v>N</v>
          </cell>
          <cell r="O129" t="str">
            <v>Y</v>
          </cell>
          <cell r="P129" t="str">
            <v>N</v>
          </cell>
          <cell r="Q129" t="str">
            <v>N</v>
          </cell>
          <cell r="R129" t="str">
            <v>N</v>
          </cell>
          <cell r="Y129" t="str">
            <v>N</v>
          </cell>
          <cell r="Z129" t="str">
            <v>N</v>
          </cell>
          <cell r="AA129" t="str">
            <v>N</v>
          </cell>
          <cell r="AB129" t="str">
            <v>N</v>
          </cell>
          <cell r="AC129" t="str">
            <v>IKJQCLNCP6000</v>
          </cell>
          <cell r="AD129">
            <v>38565</v>
          </cell>
          <cell r="AE129">
            <v>44796</v>
          </cell>
          <cell r="AF129">
            <v>0</v>
          </cell>
          <cell r="AG129">
            <v>0</v>
          </cell>
          <cell r="AH129" t="str">
            <v>Active</v>
          </cell>
          <cell r="AI129" t="str">
            <v>PREMISES LICENCE</v>
          </cell>
          <cell r="AJ129" t="str">
            <v>Dhiru Patel PATEL</v>
          </cell>
          <cell r="AK129" t="str">
            <v>Owner</v>
          </cell>
          <cell r="AL129" t="str">
            <v>WAKERING NEWS</v>
          </cell>
          <cell r="AM129" t="str">
            <v>130 HIGH STREET</v>
          </cell>
          <cell r="AN129" t="str">
            <v>SOUTHEND-ON-SEA</v>
          </cell>
          <cell r="AO129" t="str">
            <v>ESSEX</v>
          </cell>
          <cell r="AP129" t="str">
            <v>SS3 0ET</v>
          </cell>
          <cell r="AQ129">
            <v>180</v>
          </cell>
          <cell r="AR129" t="str">
            <v>N</v>
          </cell>
          <cell r="AS129" t="str">
            <v>Foulness &amp; The Wakerings</v>
          </cell>
        </row>
        <row r="130">
          <cell r="B130" t="str">
            <v>05/00432/LAPRE</v>
          </cell>
          <cell r="C130" t="str">
            <v>PINK TOOTHBRUSH</v>
          </cell>
          <cell r="D130" t="str">
            <v>19 HIGH STREET</v>
          </cell>
          <cell r="F130" t="str">
            <v>RAYLEIGH</v>
          </cell>
          <cell r="G130" t="str">
            <v>ESSEX</v>
          </cell>
          <cell r="H130" t="str">
            <v>SS6 7EW</v>
          </cell>
          <cell r="I130" t="str">
            <v xml:space="preserve">NIGHT CLUB 	</v>
          </cell>
          <cell r="J130" t="str">
            <v>C</v>
          </cell>
          <cell r="K130">
            <v>48750</v>
          </cell>
          <cell r="L130" t="str">
            <v>N</v>
          </cell>
          <cell r="M130" t="str">
            <v>NYE TILL 3.30</v>
          </cell>
          <cell r="N130" t="str">
            <v>N</v>
          </cell>
          <cell r="O130" t="str">
            <v>N</v>
          </cell>
          <cell r="P130" t="str">
            <v>Y</v>
          </cell>
          <cell r="Q130" t="str">
            <v>N</v>
          </cell>
          <cell r="R130" t="str">
            <v>N</v>
          </cell>
          <cell r="S130" t="str">
            <v>Y</v>
          </cell>
          <cell r="T130" t="str">
            <v>Y</v>
          </cell>
          <cell r="Y130" t="str">
            <v>Y</v>
          </cell>
          <cell r="Z130" t="str">
            <v>Y</v>
          </cell>
          <cell r="AA130" t="str">
            <v>Y</v>
          </cell>
          <cell r="AB130" t="str">
            <v>Y</v>
          </cell>
          <cell r="AC130" t="str">
            <v>IJIEEBNCN8000</v>
          </cell>
          <cell r="AD130">
            <v>38545</v>
          </cell>
          <cell r="AE130">
            <v>44762</v>
          </cell>
          <cell r="AF130">
            <v>0</v>
          </cell>
          <cell r="AG130">
            <v>2</v>
          </cell>
          <cell r="AH130" t="str">
            <v>Active</v>
          </cell>
          <cell r="AI130" t="str">
            <v>PREMISES LICENCE</v>
          </cell>
          <cell r="AK130" t="str">
            <v>Corporate Business</v>
          </cell>
          <cell r="AL130" t="str">
            <v>Teland Limited</v>
          </cell>
          <cell r="AM130" t="str">
            <v>19 - 23 HIGH STREET</v>
          </cell>
          <cell r="AN130" t="str">
            <v>RAYLEIGH</v>
          </cell>
          <cell r="AO130" t="str">
            <v>ESSEX</v>
          </cell>
          <cell r="AP130" t="str">
            <v>SS6 7EW</v>
          </cell>
          <cell r="AQ130">
            <v>295</v>
          </cell>
          <cell r="AR130" t="str">
            <v>N</v>
          </cell>
          <cell r="AS130" t="str">
            <v>Wheatley</v>
          </cell>
        </row>
        <row r="131">
          <cell r="B131" t="str">
            <v>14/00634/LAPRE</v>
          </cell>
          <cell r="C131" t="str">
            <v>PIZZA EXPRESS</v>
          </cell>
          <cell r="D131" t="str">
            <v>91 HIGH STREET</v>
          </cell>
          <cell r="F131" t="str">
            <v>RAYLEIGH</v>
          </cell>
          <cell r="G131" t="str">
            <v>ESSEX</v>
          </cell>
          <cell r="H131" t="str">
            <v>SS6 7EJ</v>
          </cell>
          <cell r="I131" t="str">
            <v xml:space="preserve">RESTAURANT	</v>
          </cell>
          <cell r="J131" t="str">
            <v>C</v>
          </cell>
          <cell r="K131">
            <v>63000</v>
          </cell>
          <cell r="L131" t="str">
            <v>Y</v>
          </cell>
          <cell r="M131" t="str">
            <v>NO</v>
          </cell>
          <cell r="N131" t="str">
            <v>N</v>
          </cell>
          <cell r="O131" t="str">
            <v>N</v>
          </cell>
          <cell r="P131" t="str">
            <v>N</v>
          </cell>
          <cell r="Q131" t="str">
            <v>Y</v>
          </cell>
          <cell r="R131" t="str">
            <v>N</v>
          </cell>
          <cell r="S131" t="str">
            <v>Y</v>
          </cell>
          <cell r="T131" t="str">
            <v>Y</v>
          </cell>
          <cell r="Z131" t="str">
            <v>Y</v>
          </cell>
          <cell r="AB131" t="str">
            <v>N</v>
          </cell>
          <cell r="AC131" t="str">
            <v>NEGNQ2NC0AS00</v>
          </cell>
          <cell r="AD131">
            <v>41946</v>
          </cell>
          <cell r="AE131">
            <v>44533</v>
          </cell>
          <cell r="AF131">
            <v>2</v>
          </cell>
          <cell r="AG131">
            <v>2</v>
          </cell>
          <cell r="AH131" t="str">
            <v>Active</v>
          </cell>
          <cell r="AI131" t="str">
            <v>PREMISES LICENCE</v>
          </cell>
          <cell r="AJ131" t="str">
            <v>Poppleston Allen</v>
          </cell>
          <cell r="AK131" t="str">
            <v>Consultant</v>
          </cell>
          <cell r="AM131" t="str">
            <v>37 Stoney Street The Lace Mark</v>
          </cell>
          <cell r="AN131" t="str">
            <v>Nottingham</v>
          </cell>
          <cell r="AP131" t="str">
            <v>NG1 1LS</v>
          </cell>
          <cell r="AQ131">
            <v>295</v>
          </cell>
          <cell r="AR131" t="str">
            <v>N</v>
          </cell>
          <cell r="AS131" t="str">
            <v>Wheatley</v>
          </cell>
        </row>
        <row r="132">
          <cell r="B132" t="str">
            <v>05/00797/LAPRE</v>
          </cell>
          <cell r="C132" t="str">
            <v>PIZZA GO GO</v>
          </cell>
          <cell r="D132" t="str">
            <v>47 EASTWOOD ROAD</v>
          </cell>
          <cell r="F132" t="str">
            <v>RAYLEIGH</v>
          </cell>
          <cell r="G132" t="str">
            <v>ESSEX</v>
          </cell>
          <cell r="H132" t="str">
            <v>SS6 7JE</v>
          </cell>
          <cell r="I132" t="str">
            <v xml:space="preserve">TAKE AWAY	</v>
          </cell>
          <cell r="J132" t="str">
            <v>B</v>
          </cell>
          <cell r="K132">
            <v>12000</v>
          </cell>
          <cell r="L132" t="str">
            <v>N</v>
          </cell>
          <cell r="M132" t="str">
            <v>NO</v>
          </cell>
          <cell r="N132" t="str">
            <v>N</v>
          </cell>
          <cell r="O132" t="str">
            <v>N</v>
          </cell>
          <cell r="P132" t="str">
            <v>N</v>
          </cell>
          <cell r="Q132" t="str">
            <v>N</v>
          </cell>
          <cell r="R132" t="str">
            <v>Y</v>
          </cell>
          <cell r="S132" t="str">
            <v>Y</v>
          </cell>
          <cell r="T132" t="str">
            <v>N</v>
          </cell>
          <cell r="AB132" t="str">
            <v>N</v>
          </cell>
          <cell r="AC132" t="str">
            <v>IOX9YMNCD9000</v>
          </cell>
          <cell r="AD132">
            <v>38702</v>
          </cell>
          <cell r="AE132">
            <v>44546</v>
          </cell>
          <cell r="AF132">
            <v>0</v>
          </cell>
          <cell r="AG132">
            <v>0</v>
          </cell>
          <cell r="AH132" t="str">
            <v>Active</v>
          </cell>
          <cell r="AI132" t="str">
            <v>PREMISES LICENCE</v>
          </cell>
          <cell r="AJ132" t="str">
            <v>Mr H Rashid</v>
          </cell>
          <cell r="AK132" t="str">
            <v>Owner</v>
          </cell>
          <cell r="AL132" t="str">
            <v>PIZZA GO GO</v>
          </cell>
          <cell r="AM132" t="str">
            <v>47 EASTWOOD ROAD</v>
          </cell>
          <cell r="AN132" t="str">
            <v>RAYLEIGH</v>
          </cell>
          <cell r="AO132" t="str">
            <v>ESSEX</v>
          </cell>
          <cell r="AP132" t="str">
            <v>SS6 7JE</v>
          </cell>
          <cell r="AQ132">
            <v>180</v>
          </cell>
          <cell r="AR132" t="str">
            <v>N</v>
          </cell>
          <cell r="AS132" t="str">
            <v>Wheatley</v>
          </cell>
        </row>
        <row r="133">
          <cell r="B133" t="str">
            <v>05/00715/LAPRE</v>
          </cell>
          <cell r="C133" t="str">
            <v>PLOUGH &amp; SAIL</v>
          </cell>
          <cell r="D133" t="str">
            <v>EAST END</v>
          </cell>
          <cell r="E133" t="str">
            <v>PAGLESHAM</v>
          </cell>
          <cell r="F133" t="str">
            <v>ROCHFORD</v>
          </cell>
          <cell r="G133" t="str">
            <v>ESSEX</v>
          </cell>
          <cell r="H133" t="str">
            <v>SS4 2EQ</v>
          </cell>
          <cell r="I133" t="str">
            <v xml:space="preserve">PUBLIC HOUSE	</v>
          </cell>
          <cell r="J133" t="str">
            <v>C</v>
          </cell>
          <cell r="K133">
            <v>40000</v>
          </cell>
          <cell r="L133" t="str">
            <v>Y</v>
          </cell>
          <cell r="M133" t="str">
            <v>XMAS EVE &amp; BOX 1AM</v>
          </cell>
          <cell r="N133" t="str">
            <v>N</v>
          </cell>
          <cell r="O133" t="str">
            <v>N</v>
          </cell>
          <cell r="P133" t="str">
            <v>N</v>
          </cell>
          <cell r="Q133" t="str">
            <v>Y</v>
          </cell>
          <cell r="R133" t="str">
            <v>N</v>
          </cell>
          <cell r="S133" t="str">
            <v>Y</v>
          </cell>
          <cell r="T133" t="str">
            <v>Y</v>
          </cell>
          <cell r="Z133" t="str">
            <v>Y</v>
          </cell>
          <cell r="AB133" t="str">
            <v>N</v>
          </cell>
          <cell r="AC133" t="str">
            <v>IKWUTKNCA8000</v>
          </cell>
          <cell r="AD133">
            <v>38572</v>
          </cell>
          <cell r="AE133">
            <v>44785</v>
          </cell>
          <cell r="AF133">
            <v>0</v>
          </cell>
          <cell r="AG133">
            <v>2</v>
          </cell>
          <cell r="AH133" t="str">
            <v>Active</v>
          </cell>
          <cell r="AI133" t="str">
            <v>PREMISES LICENCE</v>
          </cell>
          <cell r="AJ133" t="str">
            <v>Mark Kenneth OLIVER</v>
          </cell>
          <cell r="AK133" t="str">
            <v>Owner</v>
          </cell>
          <cell r="AL133" t="str">
            <v>PLOUGH &amp; SAIL</v>
          </cell>
          <cell r="AM133" t="str">
            <v>EAST END</v>
          </cell>
          <cell r="AN133" t="str">
            <v>ROCHFORD</v>
          </cell>
          <cell r="AO133" t="str">
            <v>ESSEX</v>
          </cell>
          <cell r="AP133" t="str">
            <v>SS4 2EQ</v>
          </cell>
          <cell r="AQ133">
            <v>295</v>
          </cell>
          <cell r="AR133" t="str">
            <v>N</v>
          </cell>
          <cell r="AS133" t="str">
            <v>Hockley &amp; Ashingdon</v>
          </cell>
        </row>
        <row r="134">
          <cell r="B134" t="str">
            <v>05/00697/LAPRE</v>
          </cell>
          <cell r="C134" t="str">
            <v>POPE JOHN PAUL HALL</v>
          </cell>
          <cell r="D134" t="str">
            <v>LONDON ROAD</v>
          </cell>
          <cell r="F134" t="str">
            <v>RAYLEIGH</v>
          </cell>
          <cell r="G134" t="str">
            <v>ESSEX</v>
          </cell>
          <cell r="H134" t="str">
            <v>SS6 9DT</v>
          </cell>
          <cell r="I134" t="str">
            <v>HALL</v>
          </cell>
          <cell r="K134">
            <v>0</v>
          </cell>
          <cell r="L134" t="str">
            <v>N</v>
          </cell>
          <cell r="M134" t="str">
            <v>No</v>
          </cell>
          <cell r="N134" t="str">
            <v>N</v>
          </cell>
          <cell r="O134" t="str">
            <v>N</v>
          </cell>
          <cell r="P134" t="str">
            <v>N</v>
          </cell>
          <cell r="Q134" t="str">
            <v>N</v>
          </cell>
          <cell r="R134" t="str">
            <v>Y</v>
          </cell>
          <cell r="Y134" t="str">
            <v>Y</v>
          </cell>
          <cell r="Z134" t="str">
            <v>Y</v>
          </cell>
          <cell r="AA134" t="str">
            <v>Y</v>
          </cell>
          <cell r="AB134" t="str">
            <v>Y</v>
          </cell>
          <cell r="AC134" t="str">
            <v>IKWILFNCP6000</v>
          </cell>
          <cell r="AD134">
            <v>38478</v>
          </cell>
          <cell r="AE134">
            <v>2958465</v>
          </cell>
          <cell r="AF134">
            <v>0</v>
          </cell>
          <cell r="AG134">
            <v>0</v>
          </cell>
          <cell r="AH134" t="str">
            <v>Active</v>
          </cell>
          <cell r="AI134" t="str">
            <v>PREMISES LICENCE</v>
          </cell>
          <cell r="AK134" t="str">
            <v>Corporate Business</v>
          </cell>
          <cell r="AL134" t="str">
            <v>POPE JOHN PAUL HALL</v>
          </cell>
          <cell r="AM134" t="str">
            <v>LONDON ROAD</v>
          </cell>
          <cell r="AN134" t="str">
            <v>RAYLEIGH</v>
          </cell>
          <cell r="AO134" t="str">
            <v>ESSEX</v>
          </cell>
          <cell r="AP134" t="str">
            <v>SS6 9DT</v>
          </cell>
          <cell r="AQ134">
            <v>0</v>
          </cell>
          <cell r="AR134" t="str">
            <v>N</v>
          </cell>
          <cell r="AS134" t="str">
            <v>Sweyne Park &amp; Grange</v>
          </cell>
        </row>
        <row r="135">
          <cell r="B135" t="str">
            <v>19/00215/LAPRE</v>
          </cell>
          <cell r="C135" t="str">
            <v>CRAFTY CASKS</v>
          </cell>
          <cell r="D135" t="str">
            <v>33 EASTWOOD ROAD</v>
          </cell>
          <cell r="E135" t="str">
            <v>RAYLEIGH</v>
          </cell>
          <cell r="G135" t="str">
            <v>ESSEX</v>
          </cell>
          <cell r="H135" t="str">
            <v>SS6 7JD</v>
          </cell>
          <cell r="I135" t="str">
            <v xml:space="preserve">PUBLIC HOUSE	</v>
          </cell>
          <cell r="J135" t="str">
            <v>B</v>
          </cell>
          <cell r="K135">
            <v>21750</v>
          </cell>
          <cell r="L135" t="str">
            <v>N</v>
          </cell>
          <cell r="N135" t="str">
            <v>N</v>
          </cell>
          <cell r="O135" t="str">
            <v>N</v>
          </cell>
          <cell r="P135" t="str">
            <v>N</v>
          </cell>
          <cell r="Q135" t="str">
            <v>Y</v>
          </cell>
          <cell r="R135" t="str">
            <v>N</v>
          </cell>
          <cell r="S135" t="str">
            <v>N</v>
          </cell>
          <cell r="T135" t="str">
            <v>N</v>
          </cell>
          <cell r="U135" t="str">
            <v>N</v>
          </cell>
          <cell r="V135" t="str">
            <v>N</v>
          </cell>
          <cell r="W135" t="str">
            <v>N</v>
          </cell>
          <cell r="X135" t="str">
            <v>N</v>
          </cell>
          <cell r="Y135" t="str">
            <v>N</v>
          </cell>
          <cell r="Z135" t="str">
            <v>N</v>
          </cell>
          <cell r="AA135" t="str">
            <v>N</v>
          </cell>
          <cell r="AB135" t="str">
            <v>N</v>
          </cell>
          <cell r="AD135">
            <v>43684</v>
          </cell>
          <cell r="AE135">
            <v>44780</v>
          </cell>
          <cell r="AH135" t="str">
            <v>Active</v>
          </cell>
          <cell r="AI135" t="str">
            <v>PREMISES LICENCE</v>
          </cell>
          <cell r="AJ135" t="str">
            <v>Mr J F Smith</v>
          </cell>
          <cell r="AK135" t="str">
            <v>Owner</v>
          </cell>
          <cell r="AL135" t="str">
            <v>Crafty Casks</v>
          </cell>
          <cell r="AM135" t="str">
            <v>77 Grasmere Avenue</v>
          </cell>
          <cell r="AN135" t="str">
            <v>Hullbridge, Hockley</v>
          </cell>
          <cell r="AO135" t="str">
            <v>Essex</v>
          </cell>
          <cell r="AP135" t="str">
            <v>SS5 6LB</v>
          </cell>
          <cell r="AQ135">
            <v>180</v>
          </cell>
          <cell r="AR135" t="str">
            <v>Y</v>
          </cell>
          <cell r="AS135" t="str">
            <v xml:space="preserve">Wheatley	</v>
          </cell>
        </row>
        <row r="136">
          <cell r="B136" t="str">
            <v>05/00591/LACLU</v>
          </cell>
          <cell r="C136" t="str">
            <v>RANKINS CRICKET CLUB</v>
          </cell>
          <cell r="D136" t="str">
            <v>Broomhills Meadow</v>
          </cell>
          <cell r="E136" t="str">
            <v>Stambridge Road</v>
          </cell>
          <cell r="F136" t="str">
            <v>Rochford</v>
          </cell>
          <cell r="G136" t="str">
            <v>Essex</v>
          </cell>
          <cell r="H136" t="str">
            <v>SS4 2AQ</v>
          </cell>
          <cell r="I136" t="str">
            <v>CLUB</v>
          </cell>
          <cell r="J136" t="str">
            <v>A</v>
          </cell>
          <cell r="K136">
            <v>1525</v>
          </cell>
          <cell r="L136" t="str">
            <v>N</v>
          </cell>
          <cell r="M136">
            <v>0</v>
          </cell>
          <cell r="N136" t="str">
            <v>N</v>
          </cell>
          <cell r="O136" t="str">
            <v>N</v>
          </cell>
          <cell r="P136" t="str">
            <v>N</v>
          </cell>
          <cell r="Q136" t="str">
            <v>Y</v>
          </cell>
          <cell r="R136" t="str">
            <v>N</v>
          </cell>
          <cell r="S136">
            <v>0</v>
          </cell>
          <cell r="T136" t="str">
            <v>Y</v>
          </cell>
          <cell r="U136">
            <v>0</v>
          </cell>
          <cell r="V136">
            <v>0</v>
          </cell>
          <cell r="W136" t="str">
            <v>N</v>
          </cell>
          <cell r="X136">
            <v>0</v>
          </cell>
          <cell r="Y136" t="str">
            <v>Y</v>
          </cell>
          <cell r="Z136" t="str">
            <v>Y</v>
          </cell>
          <cell r="AA136" t="str">
            <v>Y</v>
          </cell>
          <cell r="AB136" t="str">
            <v>Y</v>
          </cell>
          <cell r="AD136">
            <v>38568</v>
          </cell>
          <cell r="AE136">
            <v>44413</v>
          </cell>
          <cell r="AF136">
            <v>1</v>
          </cell>
          <cell r="AG136">
            <v>2</v>
          </cell>
          <cell r="AH136" t="str">
            <v>Active</v>
          </cell>
          <cell r="AI136" t="str">
            <v>CLUB CERTIFICATE</v>
          </cell>
          <cell r="AJ136" t="str">
            <v>Treasurer</v>
          </cell>
          <cell r="AK136" t="str">
            <v>Owner</v>
          </cell>
          <cell r="AL136" t="str">
            <v>RANKINS CRICKET CLUB</v>
          </cell>
          <cell r="AM136" t="str">
            <v>108 Main Road</v>
          </cell>
          <cell r="AN136" t="str">
            <v>Hockley</v>
          </cell>
          <cell r="AO136" t="str">
            <v>Essex</v>
          </cell>
          <cell r="AP136" t="str">
            <v>SS5 4RL</v>
          </cell>
          <cell r="AQ136">
            <v>70</v>
          </cell>
          <cell r="AR136" t="str">
            <v>N</v>
          </cell>
        </row>
        <row r="137">
          <cell r="B137" t="str">
            <v>12/00186/LAPRE</v>
          </cell>
          <cell r="C137" t="str">
            <v>PREZZO</v>
          </cell>
          <cell r="D137" t="str">
            <v>39-41 HIGH STREET</v>
          </cell>
          <cell r="F137" t="str">
            <v>RAYLEIGH</v>
          </cell>
          <cell r="G137" t="str">
            <v>ESSEX</v>
          </cell>
          <cell r="H137" t="str">
            <v>SS6 7EW</v>
          </cell>
          <cell r="I137" t="str">
            <v xml:space="preserve">RESTAURANT	</v>
          </cell>
          <cell r="J137" t="str">
            <v>C</v>
          </cell>
          <cell r="K137">
            <v>44000</v>
          </cell>
          <cell r="L137" t="str">
            <v>N</v>
          </cell>
          <cell r="M137" t="str">
            <v>NO</v>
          </cell>
          <cell r="N137" t="str">
            <v>N</v>
          </cell>
          <cell r="O137" t="str">
            <v>N</v>
          </cell>
          <cell r="P137" t="str">
            <v>N</v>
          </cell>
          <cell r="Q137" t="str">
            <v>Y</v>
          </cell>
          <cell r="R137" t="str">
            <v>N</v>
          </cell>
          <cell r="S137" t="str">
            <v>Y</v>
          </cell>
          <cell r="T137" t="str">
            <v>N</v>
          </cell>
          <cell r="U137" t="str">
            <v>N</v>
          </cell>
          <cell r="V137" t="str">
            <v>N</v>
          </cell>
          <cell r="W137" t="str">
            <v>N</v>
          </cell>
          <cell r="X137" t="str">
            <v>N</v>
          </cell>
          <cell r="Y137" t="str">
            <v>N</v>
          </cell>
          <cell r="Z137" t="str">
            <v>N</v>
          </cell>
          <cell r="AA137" t="str">
            <v>N</v>
          </cell>
          <cell r="AB137" t="str">
            <v>N</v>
          </cell>
          <cell r="AC137" t="str">
            <v>M1AC6JNC0BM00</v>
          </cell>
          <cell r="AD137">
            <v>40990</v>
          </cell>
          <cell r="AE137">
            <v>44670</v>
          </cell>
          <cell r="AF137">
            <v>0</v>
          </cell>
          <cell r="AG137">
            <v>2</v>
          </cell>
          <cell r="AH137" t="str">
            <v>Active</v>
          </cell>
          <cell r="AI137" t="str">
            <v>PREMISES LICENCE</v>
          </cell>
          <cell r="AK137" t="str">
            <v>Corporate Business</v>
          </cell>
          <cell r="AL137" t="str">
            <v>Prezzo Limited</v>
          </cell>
          <cell r="AM137" t="str">
            <v>Johnson House, 8 Johnston Road</v>
          </cell>
          <cell r="AN137" t="str">
            <v>Woodford Green</v>
          </cell>
          <cell r="AO137" t="str">
            <v>ESSEX</v>
          </cell>
          <cell r="AP137" t="str">
            <v>IG8 0XA</v>
          </cell>
          <cell r="AQ137">
            <v>295</v>
          </cell>
          <cell r="AR137" t="str">
            <v>Y</v>
          </cell>
          <cell r="AS137" t="str">
            <v>Wheatley</v>
          </cell>
        </row>
        <row r="138">
          <cell r="B138" t="str">
            <v>21/00521/LAPRE</v>
          </cell>
          <cell r="C138" t="str">
            <v>THE LAKES STAMBRIDGE FISHERIES</v>
          </cell>
          <cell r="D138" t="str">
            <v>Stambridge Road</v>
          </cell>
          <cell r="E138" t="str">
            <v>Rochford</v>
          </cell>
          <cell r="F138" t="str">
            <v>Rochford</v>
          </cell>
          <cell r="G138" t="str">
            <v>Essex</v>
          </cell>
          <cell r="H138" t="str">
            <v>SS4 2AR</v>
          </cell>
          <cell r="I138" t="str">
            <v xml:space="preserve">PUBLIC SPACE	</v>
          </cell>
          <cell r="J138" t="str">
            <v>B</v>
          </cell>
          <cell r="K138">
            <v>12250</v>
          </cell>
          <cell r="N138" t="str">
            <v>N</v>
          </cell>
          <cell r="O138" t="str">
            <v>N</v>
          </cell>
          <cell r="P138" t="str">
            <v>N</v>
          </cell>
          <cell r="Q138" t="str">
            <v>Y</v>
          </cell>
          <cell r="R138" t="str">
            <v>Y</v>
          </cell>
          <cell r="S138" t="str">
            <v>Y</v>
          </cell>
          <cell r="T138" t="str">
            <v>Y</v>
          </cell>
          <cell r="U138" t="str">
            <v>N</v>
          </cell>
          <cell r="V138" t="str">
            <v>N</v>
          </cell>
          <cell r="W138" t="str">
            <v>N</v>
          </cell>
          <cell r="X138" t="str">
            <v>N</v>
          </cell>
          <cell r="Y138" t="str">
            <v>N</v>
          </cell>
          <cell r="Z138" t="str">
            <v>Y</v>
          </cell>
          <cell r="AA138" t="str">
            <v>N</v>
          </cell>
          <cell r="AB138" t="str">
            <v>N</v>
          </cell>
          <cell r="AC138" t="str">
            <v>Rochford1102318</v>
          </cell>
          <cell r="AD138">
            <v>44429</v>
          </cell>
          <cell r="AE138">
            <v>44793</v>
          </cell>
          <cell r="AH138" t="str">
            <v>Active</v>
          </cell>
          <cell r="AI138" t="str">
            <v>PREMISES LICENCE</v>
          </cell>
          <cell r="AJ138" t="str">
            <v>PAUL JONES</v>
          </cell>
          <cell r="AK138" t="str">
            <v>CONSULTANT</v>
          </cell>
          <cell r="AM138" t="str">
            <v>31 Wedgewood Way</v>
          </cell>
          <cell r="AN138" t="str">
            <v>Rochford</v>
          </cell>
          <cell r="AO138" t="str">
            <v>Essex</v>
          </cell>
          <cell r="AP138" t="str">
            <v>SS4 3AS</v>
          </cell>
          <cell r="AQ138">
            <v>180</v>
          </cell>
          <cell r="AR138" t="str">
            <v>N</v>
          </cell>
        </row>
        <row r="139">
          <cell r="B139" t="str">
            <v>14/00170/LAPRE</v>
          </cell>
          <cell r="C139" t="str">
            <v>RAYLEIGH BOWLS CLUB</v>
          </cell>
          <cell r="D139" t="str">
            <v>KING GEORGES PLAYING FIELD</v>
          </cell>
          <cell r="E139" t="str">
            <v>BULL LANE</v>
          </cell>
          <cell r="F139" t="str">
            <v>RAYLEIGH</v>
          </cell>
          <cell r="G139" t="str">
            <v>ESSEX</v>
          </cell>
          <cell r="H139" t="str">
            <v>SS6 8JG</v>
          </cell>
          <cell r="I139" t="str">
            <v xml:space="preserve">CLUB 	</v>
          </cell>
          <cell r="J139" t="str">
            <v>A</v>
          </cell>
          <cell r="K139">
            <v>4100</v>
          </cell>
          <cell r="L139" t="str">
            <v>N</v>
          </cell>
          <cell r="M139" t="str">
            <v>NO</v>
          </cell>
          <cell r="N139" t="str">
            <v>N</v>
          </cell>
          <cell r="O139" t="str">
            <v>N</v>
          </cell>
          <cell r="P139" t="str">
            <v>Y</v>
          </cell>
          <cell r="Q139" t="str">
            <v>N</v>
          </cell>
          <cell r="R139" t="str">
            <v>N</v>
          </cell>
          <cell r="AB139" t="str">
            <v>N</v>
          </cell>
          <cell r="AC139" t="e">
            <v>#N/A</v>
          </cell>
          <cell r="AD139">
            <v>41773</v>
          </cell>
          <cell r="AE139">
            <v>44697</v>
          </cell>
          <cell r="AF139">
            <v>0</v>
          </cell>
          <cell r="AG139">
            <v>0</v>
          </cell>
          <cell r="AH139" t="str">
            <v>Active</v>
          </cell>
          <cell r="AI139" t="str">
            <v>PREMISES LICENCE</v>
          </cell>
          <cell r="AK139" t="str">
            <v>Corporate Business</v>
          </cell>
          <cell r="AL139" t="str">
            <v>RAYLEIGH BOWLS CLUB</v>
          </cell>
          <cell r="AM139" t="str">
            <v>KING GEORGES PLAYING FIELD</v>
          </cell>
          <cell r="AN139" t="str">
            <v>RAYLEIGH</v>
          </cell>
          <cell r="AO139" t="str">
            <v>ESSEX</v>
          </cell>
          <cell r="AP139" t="str">
            <v>SS6 8JG</v>
          </cell>
          <cell r="AQ139">
            <v>70</v>
          </cell>
          <cell r="AR139" t="str">
            <v>N</v>
          </cell>
          <cell r="AS139" t="str">
            <v>Wheatley</v>
          </cell>
        </row>
        <row r="140">
          <cell r="B140" t="str">
            <v>05/00360/LACLU</v>
          </cell>
          <cell r="C140" t="str">
            <v>RAYLEIGH CONSERVATIVE CLUB</v>
          </cell>
          <cell r="D140" t="str">
            <v>7 LONDON HILL</v>
          </cell>
          <cell r="F140" t="str">
            <v>RAYLEIGH</v>
          </cell>
          <cell r="G140" t="str">
            <v>ESSEX</v>
          </cell>
          <cell r="H140" t="str">
            <v>SS6 7HW</v>
          </cell>
          <cell r="I140" t="str">
            <v>CLUB</v>
          </cell>
          <cell r="J140" t="str">
            <v>B</v>
          </cell>
          <cell r="K140">
            <v>8200</v>
          </cell>
          <cell r="L140" t="str">
            <v>Y</v>
          </cell>
          <cell r="M140" t="str">
            <v>YES TILL 01:00</v>
          </cell>
          <cell r="N140" t="str">
            <v>N</v>
          </cell>
          <cell r="O140" t="str">
            <v>N</v>
          </cell>
          <cell r="P140" t="str">
            <v>N</v>
          </cell>
          <cell r="Q140" t="str">
            <v>Y</v>
          </cell>
          <cell r="R140" t="str">
            <v>N</v>
          </cell>
          <cell r="T140" t="str">
            <v>Y</v>
          </cell>
          <cell r="V140" t="str">
            <v>Y</v>
          </cell>
          <cell r="W140" t="str">
            <v>Y</v>
          </cell>
          <cell r="Y140" t="str">
            <v>Y</v>
          </cell>
          <cell r="Z140" t="str">
            <v>Y</v>
          </cell>
          <cell r="AA140" t="str">
            <v>Y</v>
          </cell>
          <cell r="AB140" t="str">
            <v>Y</v>
          </cell>
          <cell r="AC140" t="str">
            <v>IIUGERNCN8000</v>
          </cell>
          <cell r="AD140">
            <v>38532</v>
          </cell>
          <cell r="AE140">
            <v>44741</v>
          </cell>
          <cell r="AF140">
            <v>0</v>
          </cell>
          <cell r="AG140">
            <v>0</v>
          </cell>
          <cell r="AH140" t="str">
            <v>Active</v>
          </cell>
          <cell r="AI140" t="str">
            <v>CLUB CERTIFICATE</v>
          </cell>
          <cell r="AJ140" t="str">
            <v>The Secretary</v>
          </cell>
          <cell r="AK140" t="str">
            <v>Corporate Business</v>
          </cell>
          <cell r="AL140" t="str">
            <v>RAYLEIGH CONSERVATIVE CLUB</v>
          </cell>
          <cell r="AM140" t="str">
            <v>7 LONDON HILL</v>
          </cell>
          <cell r="AN140" t="str">
            <v>RAYLEIGH</v>
          </cell>
          <cell r="AO140" t="str">
            <v>ESSEX</v>
          </cell>
          <cell r="AP140" t="str">
            <v>SS6 7HW</v>
          </cell>
          <cell r="AQ140">
            <v>180</v>
          </cell>
          <cell r="AR140" t="str">
            <v>N</v>
          </cell>
        </row>
        <row r="141">
          <cell r="B141" t="str">
            <v>05/00416/LACLU</v>
          </cell>
          <cell r="C141" t="str">
            <v>RAYLEIGH CRICKET CLUB</v>
          </cell>
          <cell r="D141" t="str">
            <v>RAWRETH LANE</v>
          </cell>
          <cell r="F141" t="str">
            <v>RAYLEIGH</v>
          </cell>
          <cell r="G141" t="str">
            <v>ESSEX</v>
          </cell>
          <cell r="H141" t="str">
            <v>SS6 9RN</v>
          </cell>
          <cell r="I141" t="str">
            <v>CLUB</v>
          </cell>
          <cell r="J141" t="str">
            <v>A</v>
          </cell>
          <cell r="K141">
            <v>3500</v>
          </cell>
          <cell r="L141" t="str">
            <v>N</v>
          </cell>
          <cell r="M141" t="str">
            <v>YES TILL 01:00 INC NYE</v>
          </cell>
          <cell r="N141" t="str">
            <v>N</v>
          </cell>
          <cell r="O141" t="str">
            <v>N</v>
          </cell>
          <cell r="P141" t="str">
            <v>Y</v>
          </cell>
          <cell r="Q141" t="str">
            <v>N</v>
          </cell>
          <cell r="R141" t="str">
            <v>N</v>
          </cell>
          <cell r="T141" t="str">
            <v>Y</v>
          </cell>
          <cell r="Y141" t="str">
            <v>Y</v>
          </cell>
          <cell r="Z141" t="str">
            <v>Y</v>
          </cell>
          <cell r="AB141" t="str">
            <v>N</v>
          </cell>
          <cell r="AC141" t="e">
            <v>#N/A</v>
          </cell>
          <cell r="AE141">
            <v>44750</v>
          </cell>
          <cell r="AF141">
            <v>0</v>
          </cell>
          <cell r="AG141">
            <v>0</v>
          </cell>
          <cell r="AH141" t="str">
            <v>Active</v>
          </cell>
          <cell r="AI141" t="str">
            <v>CLUB CERTIFICATE</v>
          </cell>
          <cell r="AJ141" t="str">
            <v>Mrs Lorraine Frost</v>
          </cell>
          <cell r="AK141" t="str">
            <v>Consultant</v>
          </cell>
          <cell r="AM141" t="str">
            <v>85 The Driveway</v>
          </cell>
          <cell r="AN141" t="str">
            <v>Canvey Island</v>
          </cell>
          <cell r="AO141" t="str">
            <v>ESSEX</v>
          </cell>
          <cell r="AP141" t="str">
            <v>SS8 0AB</v>
          </cell>
          <cell r="AQ141">
            <v>70</v>
          </cell>
          <cell r="AR141" t="str">
            <v>N</v>
          </cell>
        </row>
        <row r="142">
          <cell r="B142" t="str">
            <v>05/00520/LAPRE</v>
          </cell>
          <cell r="C142" t="str">
            <v>RAYLEIGH FOOD &amp; WINE</v>
          </cell>
          <cell r="D142" t="str">
            <v>24 HIGH STREET</v>
          </cell>
          <cell r="F142" t="str">
            <v>RAYLEIGH</v>
          </cell>
          <cell r="G142" t="str">
            <v>ESSEX</v>
          </cell>
          <cell r="H142" t="str">
            <v>SS6 7EF</v>
          </cell>
          <cell r="I142" t="str">
            <v>OFF LICENCE</v>
          </cell>
          <cell r="J142" t="str">
            <v>C</v>
          </cell>
          <cell r="K142">
            <v>34500</v>
          </cell>
          <cell r="L142" t="str">
            <v>N</v>
          </cell>
          <cell r="M142" t="str">
            <v>No</v>
          </cell>
          <cell r="N142" t="str">
            <v>N</v>
          </cell>
          <cell r="O142" t="str">
            <v>Y</v>
          </cell>
          <cell r="P142" t="str">
            <v>N</v>
          </cell>
          <cell r="Q142" t="str">
            <v>N</v>
          </cell>
          <cell r="R142" t="str">
            <v>N</v>
          </cell>
          <cell r="AB142" t="str">
            <v>N</v>
          </cell>
          <cell r="AC142" t="str">
            <v>IJZKCRNCN8000</v>
          </cell>
          <cell r="AD142">
            <v>38554</v>
          </cell>
          <cell r="AE142">
            <v>44795</v>
          </cell>
          <cell r="AF142">
            <v>0</v>
          </cell>
          <cell r="AG142">
            <v>0</v>
          </cell>
          <cell r="AH142" t="str">
            <v>Active</v>
          </cell>
          <cell r="AI142" t="str">
            <v>PREMISES LICENCE</v>
          </cell>
          <cell r="AJ142" t="str">
            <v>Belgin ALTUN</v>
          </cell>
          <cell r="AK142" t="str">
            <v>Owner</v>
          </cell>
          <cell r="AL142" t="str">
            <v>RAYLEIGH FOOD &amp; WINE</v>
          </cell>
          <cell r="AM142" t="str">
            <v>22-24 HIGH STREET</v>
          </cell>
          <cell r="AN142" t="str">
            <v>RAYLEIGH</v>
          </cell>
          <cell r="AO142" t="str">
            <v>ESSEX</v>
          </cell>
          <cell r="AP142" t="str">
            <v>SS6 7EF</v>
          </cell>
          <cell r="AQ142">
            <v>295</v>
          </cell>
          <cell r="AR142" t="str">
            <v>N</v>
          </cell>
          <cell r="AS142" t="str">
            <v>Wheatley</v>
          </cell>
        </row>
        <row r="143">
          <cell r="B143" t="str">
            <v>19/00325/LAPRE</v>
          </cell>
          <cell r="C143" t="str">
            <v>CAFE 206</v>
          </cell>
          <cell r="D143" t="str">
            <v>206 ASHINGDON ROAD</v>
          </cell>
          <cell r="E143" t="str">
            <v>ROCHFORD</v>
          </cell>
          <cell r="G143" t="str">
            <v>ESSEX</v>
          </cell>
          <cell r="H143" t="str">
            <v>SS4 1TB</v>
          </cell>
          <cell r="I143" t="str">
            <v xml:space="preserve">RESTAURANT	</v>
          </cell>
          <cell r="J143" t="str">
            <v>B</v>
          </cell>
          <cell r="K143" t="str">
            <v>15, 250.00</v>
          </cell>
          <cell r="L143" t="str">
            <v>N</v>
          </cell>
          <cell r="N143" t="str">
            <v>N</v>
          </cell>
          <cell r="O143" t="str">
            <v>N</v>
          </cell>
          <cell r="P143" t="str">
            <v>Y</v>
          </cell>
          <cell r="Q143" t="str">
            <v>N</v>
          </cell>
          <cell r="R143" t="str">
            <v>N</v>
          </cell>
          <cell r="S143" t="str">
            <v>N</v>
          </cell>
          <cell r="T143" t="str">
            <v>N</v>
          </cell>
          <cell r="U143" t="str">
            <v>N</v>
          </cell>
          <cell r="V143" t="str">
            <v>N</v>
          </cell>
          <cell r="W143" t="str">
            <v>N</v>
          </cell>
          <cell r="X143" t="str">
            <v>N</v>
          </cell>
          <cell r="Y143" t="str">
            <v>N</v>
          </cell>
          <cell r="Z143" t="str">
            <v>N</v>
          </cell>
          <cell r="AA143" t="str">
            <v>N</v>
          </cell>
          <cell r="AB143" t="str">
            <v>N</v>
          </cell>
          <cell r="AC143">
            <v>100091596906</v>
          </cell>
          <cell r="AD143">
            <v>43740</v>
          </cell>
          <cell r="AE143">
            <v>44836</v>
          </cell>
          <cell r="AH143" t="str">
            <v>Active</v>
          </cell>
          <cell r="AI143" t="str">
            <v>PREMISES LICENCE</v>
          </cell>
          <cell r="AK143" t="str">
            <v>Owner</v>
          </cell>
          <cell r="AL143" t="str">
            <v>Café 2016 Ltd</v>
          </cell>
          <cell r="AM143" t="str">
            <v>206 Ashingdon Road</v>
          </cell>
          <cell r="AN143" t="str">
            <v>Rochford</v>
          </cell>
          <cell r="AO143" t="str">
            <v>Essex</v>
          </cell>
          <cell r="AP143" t="str">
            <v>SS4 1TB</v>
          </cell>
          <cell r="AQ143">
            <v>180</v>
          </cell>
          <cell r="AR143" t="str">
            <v>N</v>
          </cell>
          <cell r="AS143" t="str">
            <v xml:space="preserve">Roche North &amp; Rural	</v>
          </cell>
        </row>
        <row r="144">
          <cell r="B144" t="str">
            <v>09/00142/LAPRE</v>
          </cell>
          <cell r="C144" t="str">
            <v>RAYLEIGH CLUB</v>
          </cell>
          <cell r="D144" t="str">
            <v>HULLBRIDGE ROAD</v>
          </cell>
          <cell r="F144" t="str">
            <v>RAYLEIGH</v>
          </cell>
          <cell r="G144" t="str">
            <v>ESSEX</v>
          </cell>
          <cell r="H144" t="str">
            <v>SS6 9QS</v>
          </cell>
          <cell r="I144" t="str">
            <v xml:space="preserve">FUNCTION SUITE 	</v>
          </cell>
          <cell r="J144" t="str">
            <v>E</v>
          </cell>
          <cell r="K144">
            <v>148000</v>
          </cell>
          <cell r="L144" t="str">
            <v>Y</v>
          </cell>
          <cell r="M144" t="str">
            <v>YES 1 HOUR</v>
          </cell>
          <cell r="N144" t="str">
            <v>N</v>
          </cell>
          <cell r="O144" t="str">
            <v>N</v>
          </cell>
          <cell r="P144" t="str">
            <v>N</v>
          </cell>
          <cell r="Q144" t="str">
            <v>Y</v>
          </cell>
          <cell r="R144" t="str">
            <v>N</v>
          </cell>
          <cell r="S144" t="str">
            <v>Y</v>
          </cell>
          <cell r="T144" t="str">
            <v>Y</v>
          </cell>
          <cell r="U144" t="str">
            <v>Y</v>
          </cell>
          <cell r="V144" t="str">
            <v>Y</v>
          </cell>
          <cell r="W144" t="str">
            <v>Y</v>
          </cell>
          <cell r="X144" t="str">
            <v>Y</v>
          </cell>
          <cell r="Y144" t="str">
            <v>Y</v>
          </cell>
          <cell r="Z144" t="str">
            <v>Y</v>
          </cell>
          <cell r="AA144" t="str">
            <v>Y</v>
          </cell>
          <cell r="AB144" t="str">
            <v>Y</v>
          </cell>
          <cell r="AC144" t="str">
            <v>KGLNYJNC09Z00</v>
          </cell>
          <cell r="AD144">
            <v>39885</v>
          </cell>
          <cell r="AE144">
            <v>44665</v>
          </cell>
          <cell r="AF144">
            <v>0</v>
          </cell>
          <cell r="AG144">
            <v>0</v>
          </cell>
          <cell r="AH144" t="str">
            <v>Active</v>
          </cell>
          <cell r="AI144" t="str">
            <v>PREMISES LICENCE</v>
          </cell>
          <cell r="AK144" t="str">
            <v>Corporate Business</v>
          </cell>
          <cell r="AL144" t="str">
            <v>RAYLEIGH CLUB</v>
          </cell>
          <cell r="AM144" t="str">
            <v>R/O Cole Marie Priory House, 4</v>
          </cell>
          <cell r="AN144" t="str">
            <v>Reigate</v>
          </cell>
          <cell r="AO144" t="str">
            <v>Surrey</v>
          </cell>
          <cell r="AP144" t="str">
            <v>RH2 9AE</v>
          </cell>
          <cell r="AQ144">
            <v>350</v>
          </cell>
          <cell r="AR144" t="str">
            <v>N</v>
          </cell>
          <cell r="AS144" t="str">
            <v>Hullbridge</v>
          </cell>
        </row>
        <row r="145">
          <cell r="B145" t="str">
            <v>20/00510/LAPRE</v>
          </cell>
          <cell r="C145" t="str">
            <v>BYRON NEWS</v>
          </cell>
          <cell r="D145" t="str">
            <v>77 Grove Road</v>
          </cell>
          <cell r="E145" t="str">
            <v>Rayleigh</v>
          </cell>
          <cell r="G145" t="str">
            <v>Essex</v>
          </cell>
          <cell r="H145" t="str">
            <v>SS6 8RA</v>
          </cell>
          <cell r="I145" t="str">
            <v xml:space="preserve">OFF LICENCE	</v>
          </cell>
          <cell r="J145" t="str">
            <v>A</v>
          </cell>
          <cell r="K145">
            <v>7700</v>
          </cell>
          <cell r="L145" t="str">
            <v>N</v>
          </cell>
          <cell r="N145" t="str">
            <v>N</v>
          </cell>
          <cell r="O145" t="str">
            <v>Y</v>
          </cell>
          <cell r="P145" t="str">
            <v>N</v>
          </cell>
          <cell r="Q145" t="str">
            <v>N</v>
          </cell>
          <cell r="R145" t="str">
            <v>N</v>
          </cell>
          <cell r="S145" t="str">
            <v>N</v>
          </cell>
          <cell r="T145" t="str">
            <v>N</v>
          </cell>
          <cell r="U145" t="str">
            <v>N</v>
          </cell>
          <cell r="V145" t="str">
            <v>N</v>
          </cell>
          <cell r="W145" t="str">
            <v>N</v>
          </cell>
          <cell r="X145" t="str">
            <v>N</v>
          </cell>
          <cell r="Y145" t="str">
            <v>N</v>
          </cell>
          <cell r="Z145" t="str">
            <v>N</v>
          </cell>
          <cell r="AA145" t="str">
            <v>N</v>
          </cell>
          <cell r="AB145" t="str">
            <v>N</v>
          </cell>
          <cell r="AC145" t="str">
            <v>rochford-977982</v>
          </cell>
          <cell r="AD145">
            <v>44044</v>
          </cell>
          <cell r="AE145">
            <v>44786</v>
          </cell>
          <cell r="AH145" t="str">
            <v>Active</v>
          </cell>
          <cell r="AI145" t="str">
            <v>PREMISES LICENCE</v>
          </cell>
          <cell r="AK145" t="str">
            <v>Owner</v>
          </cell>
          <cell r="AL145" t="str">
            <v>BYRON NEWS</v>
          </cell>
          <cell r="AM145" t="str">
            <v>77 Grove Road</v>
          </cell>
          <cell r="AN145" t="str">
            <v>Rayleigh</v>
          </cell>
          <cell r="AO145" t="str">
            <v>Essex</v>
          </cell>
          <cell r="AP145" t="str">
            <v>SS6 8RA</v>
          </cell>
          <cell r="AQ145">
            <v>180</v>
          </cell>
          <cell r="AR145" t="str">
            <v>N</v>
          </cell>
        </row>
        <row r="146">
          <cell r="B146" t="str">
            <v>07/00368/LAPRE</v>
          </cell>
          <cell r="C146" t="str">
            <v>RAYLEIGH KEBAB HOUSE</v>
          </cell>
          <cell r="D146" t="str">
            <v>26 HIGH STREET</v>
          </cell>
          <cell r="F146" t="str">
            <v>RAYLEIGH</v>
          </cell>
          <cell r="G146" t="str">
            <v>ESSEX</v>
          </cell>
          <cell r="H146" t="str">
            <v>SS6 7EF</v>
          </cell>
          <cell r="I146" t="str">
            <v>TAKEAWAY</v>
          </cell>
          <cell r="J146" t="str">
            <v>B</v>
          </cell>
          <cell r="K146">
            <v>15500</v>
          </cell>
          <cell r="L146" t="str">
            <v>N</v>
          </cell>
          <cell r="M146" t="str">
            <v>NO</v>
          </cell>
          <cell r="N146" t="str">
            <v>N</v>
          </cell>
          <cell r="O146" t="str">
            <v>N</v>
          </cell>
          <cell r="P146" t="str">
            <v>N</v>
          </cell>
          <cell r="Q146" t="str">
            <v>N</v>
          </cell>
          <cell r="R146" t="str">
            <v>Y</v>
          </cell>
          <cell r="S146" t="str">
            <v>Y</v>
          </cell>
          <cell r="T146" t="str">
            <v>N</v>
          </cell>
          <cell r="U146" t="str">
            <v>N</v>
          </cell>
          <cell r="V146" t="str">
            <v>N</v>
          </cell>
          <cell r="W146" t="str">
            <v>N</v>
          </cell>
          <cell r="X146" t="str">
            <v>N</v>
          </cell>
          <cell r="Y146" t="str">
            <v>N</v>
          </cell>
          <cell r="Z146" t="str">
            <v>N</v>
          </cell>
          <cell r="AA146" t="str">
            <v>N</v>
          </cell>
          <cell r="AB146" t="str">
            <v>N</v>
          </cell>
          <cell r="AC146" t="str">
            <v>JMRBB8NC09M00</v>
          </cell>
          <cell r="AD146">
            <v>39308</v>
          </cell>
          <cell r="AE146">
            <v>44574</v>
          </cell>
          <cell r="AF146">
            <v>0</v>
          </cell>
          <cell r="AG146">
            <v>0</v>
          </cell>
          <cell r="AH146" t="str">
            <v>Active</v>
          </cell>
          <cell r="AI146" t="str">
            <v>PREMISES LICENCE</v>
          </cell>
          <cell r="AJ146" t="str">
            <v>Mr  Mehmet Ali GOZLUGOL</v>
          </cell>
          <cell r="AK146" t="str">
            <v>Owner</v>
          </cell>
          <cell r="AM146" t="str">
            <v>128 Bull Lane</v>
          </cell>
          <cell r="AN146" t="str">
            <v>RAYLEIGH</v>
          </cell>
          <cell r="AO146" t="str">
            <v>ESSEX</v>
          </cell>
          <cell r="AP146" t="str">
            <v>SS6 8NH</v>
          </cell>
          <cell r="AQ146">
            <v>180</v>
          </cell>
          <cell r="AR146" t="str">
            <v>N</v>
          </cell>
          <cell r="AS146" t="str">
            <v>Wheatley</v>
          </cell>
        </row>
        <row r="147">
          <cell r="B147" t="str">
            <v>05/00253/LAPRE</v>
          </cell>
          <cell r="C147" t="str">
            <v>RAYLEIGH LANES SNOOKER CENTRE</v>
          </cell>
          <cell r="D147" t="str">
            <v>89 HIGH STREET</v>
          </cell>
          <cell r="F147" t="str">
            <v>RAYLEIGH</v>
          </cell>
          <cell r="G147" t="str">
            <v>ESSEX</v>
          </cell>
          <cell r="H147" t="str">
            <v>SS6 7EJ</v>
          </cell>
          <cell r="I147" t="str">
            <v xml:space="preserve">SPORTS CENTRE	</v>
          </cell>
          <cell r="J147" t="str">
            <v>B</v>
          </cell>
          <cell r="K147">
            <v>28750</v>
          </cell>
          <cell r="L147" t="str">
            <v>N</v>
          </cell>
          <cell r="M147" t="str">
            <v>NO</v>
          </cell>
          <cell r="N147" t="str">
            <v>N</v>
          </cell>
          <cell r="O147" t="str">
            <v>N</v>
          </cell>
          <cell r="P147" t="str">
            <v>Y</v>
          </cell>
          <cell r="Q147" t="str">
            <v>N</v>
          </cell>
          <cell r="R147" t="str">
            <v>N</v>
          </cell>
          <cell r="S147" t="str">
            <v>Y</v>
          </cell>
          <cell r="T147" t="str">
            <v>Y</v>
          </cell>
          <cell r="V147" t="str">
            <v>Y</v>
          </cell>
          <cell r="W147" t="str">
            <v>Y</v>
          </cell>
          <cell r="X147" t="str">
            <v>Y</v>
          </cell>
          <cell r="Y147" t="str">
            <v>Y</v>
          </cell>
          <cell r="Z147" t="str">
            <v>Y</v>
          </cell>
          <cell r="AB147" t="str">
            <v>N</v>
          </cell>
          <cell r="AC147" t="str">
            <v>IHO29XNCN8000</v>
          </cell>
          <cell r="AD147">
            <v>38509</v>
          </cell>
          <cell r="AE147">
            <v>44720</v>
          </cell>
          <cell r="AF147">
            <v>0</v>
          </cell>
          <cell r="AG147">
            <v>0</v>
          </cell>
          <cell r="AH147" t="str">
            <v>Active</v>
          </cell>
          <cell r="AI147" t="str">
            <v>PREMISES LICENCE</v>
          </cell>
          <cell r="AJ147" t="str">
            <v>Mr John Smith</v>
          </cell>
          <cell r="AK147" t="str">
            <v>Owner</v>
          </cell>
          <cell r="AM147" t="str">
            <v>7D Mulberry Road</v>
          </cell>
          <cell r="AN147" t="str">
            <v>Canvey Island</v>
          </cell>
          <cell r="AO147" t="str">
            <v>ESSEX</v>
          </cell>
          <cell r="AP147" t="str">
            <v>SS8 0PR</v>
          </cell>
          <cell r="AQ147">
            <v>180</v>
          </cell>
          <cell r="AR147" t="str">
            <v>N</v>
          </cell>
          <cell r="AS147" t="str">
            <v>Wheatley</v>
          </cell>
        </row>
        <row r="148">
          <cell r="B148" t="str">
            <v>05/00572/LACLU</v>
          </cell>
          <cell r="C148" t="str">
            <v>RAYLEIGH LAWN TENNIS CLUB</v>
          </cell>
          <cell r="D148" t="str">
            <v>WATCHFIELD LANE,</v>
          </cell>
          <cell r="E148" t="str">
            <v>HIGH ROAD</v>
          </cell>
          <cell r="F148" t="str">
            <v>RAYLEIGH</v>
          </cell>
          <cell r="G148" t="str">
            <v>ESSEX</v>
          </cell>
          <cell r="H148" t="str">
            <v>SS6 7AB</v>
          </cell>
          <cell r="I148" t="str">
            <v>CLUB</v>
          </cell>
          <cell r="J148" t="str">
            <v>B</v>
          </cell>
          <cell r="K148">
            <v>6800</v>
          </cell>
          <cell r="L148" t="str">
            <v>Y</v>
          </cell>
          <cell r="M148" t="str">
            <v>NO</v>
          </cell>
          <cell r="N148" t="str">
            <v>N</v>
          </cell>
          <cell r="O148" t="str">
            <v>N</v>
          </cell>
          <cell r="P148" t="str">
            <v>N</v>
          </cell>
          <cell r="Q148" t="str">
            <v>Y</v>
          </cell>
          <cell r="R148" t="str">
            <v>N</v>
          </cell>
          <cell r="T148" t="str">
            <v>Y</v>
          </cell>
          <cell r="Y148" t="str">
            <v>Y</v>
          </cell>
          <cell r="Z148" t="str">
            <v>Y</v>
          </cell>
          <cell r="AA148" t="str">
            <v>Y</v>
          </cell>
          <cell r="AB148" t="str">
            <v>Y</v>
          </cell>
          <cell r="AC148">
            <v>200000267475</v>
          </cell>
          <cell r="AD148">
            <v>38567</v>
          </cell>
          <cell r="AE148">
            <v>44803</v>
          </cell>
          <cell r="AF148">
            <v>0</v>
          </cell>
          <cell r="AG148">
            <v>0</v>
          </cell>
          <cell r="AH148" t="str">
            <v>Active</v>
          </cell>
          <cell r="AI148" t="str">
            <v>CLUB CERTIFICATE</v>
          </cell>
          <cell r="AJ148" t="str">
            <v>Mrs Jean Catley</v>
          </cell>
          <cell r="AK148" t="str">
            <v>Owner</v>
          </cell>
          <cell r="AM148" t="str">
            <v>6 Manns Way</v>
          </cell>
          <cell r="AN148" t="str">
            <v>Rayleigh</v>
          </cell>
          <cell r="AO148" t="str">
            <v>Essex</v>
          </cell>
          <cell r="AP148" t="str">
            <v>SS6 9QB</v>
          </cell>
          <cell r="AQ148">
            <v>180</v>
          </cell>
          <cell r="AR148" t="str">
            <v>N</v>
          </cell>
          <cell r="AS148" t="str">
            <v>Rochford</v>
          </cell>
        </row>
        <row r="149">
          <cell r="B149" t="str">
            <v>06/00151/LAPRE</v>
          </cell>
          <cell r="C149" t="str">
            <v>RAYLEIGH LEISURE CENTRE</v>
          </cell>
          <cell r="D149" t="str">
            <v>PRIORY CHASE</v>
          </cell>
          <cell r="E149" t="str">
            <v>RAYLEIGH</v>
          </cell>
          <cell r="F149" t="str">
            <v>RAYLEIGH</v>
          </cell>
          <cell r="G149" t="str">
            <v>ESSEX</v>
          </cell>
          <cell r="H149" t="str">
            <v>SS609NF</v>
          </cell>
          <cell r="I149" t="str">
            <v xml:space="preserve">SPORTS CENTRE	</v>
          </cell>
          <cell r="J149" t="str">
            <v>E</v>
          </cell>
          <cell r="K149">
            <v>255000</v>
          </cell>
          <cell r="L149" t="str">
            <v>Y</v>
          </cell>
          <cell r="M149" t="str">
            <v>NO</v>
          </cell>
          <cell r="N149" t="str">
            <v>N</v>
          </cell>
          <cell r="O149" t="str">
            <v>N</v>
          </cell>
          <cell r="P149" t="str">
            <v>Y</v>
          </cell>
          <cell r="Q149" t="str">
            <v>N</v>
          </cell>
          <cell r="R149" t="str">
            <v>N</v>
          </cell>
          <cell r="S149" t="str">
            <v>Y</v>
          </cell>
          <cell r="T149" t="str">
            <v>Y</v>
          </cell>
          <cell r="V149" t="str">
            <v>Y</v>
          </cell>
          <cell r="W149" t="str">
            <v>Y</v>
          </cell>
          <cell r="Y149" t="str">
            <v>Y</v>
          </cell>
          <cell r="Z149" t="str">
            <v>Y</v>
          </cell>
          <cell r="AA149" t="str">
            <v>Y</v>
          </cell>
          <cell r="AB149" t="str">
            <v>Y</v>
          </cell>
          <cell r="AC149" t="str">
            <v>IX55LTNCP6000</v>
          </cell>
          <cell r="AD149">
            <v>38810</v>
          </cell>
          <cell r="AE149">
            <v>44327</v>
          </cell>
          <cell r="AF149">
            <v>0</v>
          </cell>
          <cell r="AG149">
            <v>0</v>
          </cell>
          <cell r="AH149" t="str">
            <v>Active</v>
          </cell>
          <cell r="AI149" t="str">
            <v>PREMISES LICENCE</v>
          </cell>
          <cell r="AK149" t="str">
            <v>Consultant</v>
          </cell>
          <cell r="AL149" t="str">
            <v>Gosschalks</v>
          </cell>
          <cell r="AM149" t="str">
            <v>61 Queens Gardens</v>
          </cell>
          <cell r="AN149" t="str">
            <v>Hull</v>
          </cell>
          <cell r="AO149" t="str">
            <v>East Yorkshire</v>
          </cell>
          <cell r="AP149" t="str">
            <v>HU1 3DZ</v>
          </cell>
          <cell r="AQ149">
            <v>350</v>
          </cell>
          <cell r="AR149" t="str">
            <v>N</v>
          </cell>
          <cell r="AS149" t="str">
            <v>Downhall &amp; Rawreth</v>
          </cell>
        </row>
        <row r="150">
          <cell r="B150" t="str">
            <v>05/00452/LAPRE</v>
          </cell>
          <cell r="C150" t="str">
            <v>RAYLEIGH LODGE</v>
          </cell>
          <cell r="D150" t="str">
            <v>70 THE CHASE</v>
          </cell>
          <cell r="F150" t="str">
            <v>RAYLEIGH</v>
          </cell>
          <cell r="G150" t="str">
            <v>ESSEX</v>
          </cell>
          <cell r="H150" t="str">
            <v>SS6 8RW</v>
          </cell>
          <cell r="I150" t="str">
            <v xml:space="preserve">PUBLIC HOUSE	</v>
          </cell>
          <cell r="J150" t="str">
            <v>C</v>
          </cell>
          <cell r="K150">
            <v>62000</v>
          </cell>
          <cell r="L150" t="str">
            <v>Y</v>
          </cell>
          <cell r="M150" t="str">
            <v>YES TILL 01:00</v>
          </cell>
          <cell r="N150" t="str">
            <v>N</v>
          </cell>
          <cell r="O150" t="str">
            <v>N</v>
          </cell>
          <cell r="P150" t="str">
            <v>N</v>
          </cell>
          <cell r="Q150" t="str">
            <v>Y</v>
          </cell>
          <cell r="R150" t="str">
            <v>N</v>
          </cell>
          <cell r="S150" t="str">
            <v>Y</v>
          </cell>
          <cell r="T150" t="str">
            <v>Y</v>
          </cell>
          <cell r="Y150" t="str">
            <v>Y</v>
          </cell>
          <cell r="Z150" t="str">
            <v>Y</v>
          </cell>
          <cell r="AA150" t="str">
            <v>Y</v>
          </cell>
          <cell r="AB150" t="str">
            <v>Y</v>
          </cell>
          <cell r="AC150" t="str">
            <v>IJME2ANCN8000</v>
          </cell>
          <cell r="AD150">
            <v>38547</v>
          </cell>
          <cell r="AE150">
            <v>44807</v>
          </cell>
          <cell r="AF150">
            <v>0</v>
          </cell>
          <cell r="AG150">
            <v>0</v>
          </cell>
          <cell r="AH150" t="str">
            <v>Active</v>
          </cell>
          <cell r="AI150" t="str">
            <v>PREMISES LICENCE</v>
          </cell>
          <cell r="AK150" t="str">
            <v>Corporate Business</v>
          </cell>
          <cell r="AL150" t="str">
            <v>Mitchells ·&amp; Butlers</v>
          </cell>
          <cell r="AM150" t="str">
            <v>27 Fleet Street</v>
          </cell>
          <cell r="AN150" t="str">
            <v>Birmingham</v>
          </cell>
          <cell r="AP150" t="str">
            <v>B3 1JP</v>
          </cell>
          <cell r="AQ150">
            <v>295</v>
          </cell>
          <cell r="AR150" t="str">
            <v>N</v>
          </cell>
          <cell r="AS150" t="str">
            <v>Lodge</v>
          </cell>
        </row>
        <row r="151">
          <cell r="B151" t="str">
            <v>15/00179/LAPRE</v>
          </cell>
          <cell r="C151" t="str">
            <v>RAYLEIGH SF CONNECT (BP OIL)</v>
          </cell>
          <cell r="D151" t="str">
            <v>LONDON ROAD</v>
          </cell>
          <cell r="F151" t="str">
            <v>RAYLEIGH</v>
          </cell>
          <cell r="G151" t="str">
            <v>ESSEX</v>
          </cell>
          <cell r="H151" t="str">
            <v>SS6 9DW</v>
          </cell>
          <cell r="I151" t="str">
            <v>PETROL STATION</v>
          </cell>
          <cell r="J151" t="str">
            <v>B</v>
          </cell>
          <cell r="K151">
            <v>42456</v>
          </cell>
          <cell r="L151" t="str">
            <v>N</v>
          </cell>
          <cell r="M151" t="str">
            <v>NO</v>
          </cell>
          <cell r="N151" t="str">
            <v>Y</v>
          </cell>
          <cell r="O151" t="str">
            <v>Y</v>
          </cell>
          <cell r="P151" t="str">
            <v>N</v>
          </cell>
          <cell r="Q151" t="str">
            <v>N</v>
          </cell>
          <cell r="R151" t="str">
            <v>N</v>
          </cell>
          <cell r="S151" t="str">
            <v>Y</v>
          </cell>
          <cell r="AB151" t="str">
            <v>N</v>
          </cell>
          <cell r="AC151" t="str">
            <v>NJX00KNC09M00</v>
          </cell>
          <cell r="AD151">
            <v>42052</v>
          </cell>
          <cell r="AE151">
            <v>44639</v>
          </cell>
          <cell r="AF151">
            <v>0</v>
          </cell>
          <cell r="AG151">
            <v>0</v>
          </cell>
          <cell r="AH151" t="str">
            <v>Active</v>
          </cell>
          <cell r="AI151" t="str">
            <v>PREMISES LICENCE</v>
          </cell>
          <cell r="AK151" t="str">
            <v>Corporate Business</v>
          </cell>
          <cell r="AL151" t="str">
            <v>Winckworth Sherwood</v>
          </cell>
          <cell r="AM151" t="str">
            <v>Minerva House, 5 Montague Clos</v>
          </cell>
          <cell r="AO151" t="str">
            <v>London</v>
          </cell>
          <cell r="AP151" t="str">
            <v>SE1 9BB</v>
          </cell>
          <cell r="AQ151">
            <v>350</v>
          </cell>
          <cell r="AR151" t="str">
            <v>N</v>
          </cell>
          <cell r="AS151" t="str">
            <v>Downhall &amp; Rawreth</v>
          </cell>
        </row>
        <row r="152">
          <cell r="B152" t="str">
            <v>05/00613/LAPRE</v>
          </cell>
          <cell r="C152" t="str">
            <v>RAYLEIGH SPICY</v>
          </cell>
          <cell r="D152" t="str">
            <v>159 HIGH STREET</v>
          </cell>
          <cell r="F152" t="str">
            <v>RAYLEIGH</v>
          </cell>
          <cell r="G152" t="str">
            <v>ESSEX</v>
          </cell>
          <cell r="H152" t="str">
            <v>SS6 7QA</v>
          </cell>
          <cell r="I152" t="str">
            <v xml:space="preserve">RESTAURANT	</v>
          </cell>
          <cell r="J152" t="str">
            <v>B</v>
          </cell>
          <cell r="K152">
            <v>9400</v>
          </cell>
          <cell r="L152" t="str">
            <v>Y</v>
          </cell>
          <cell r="M152" t="str">
            <v>NO</v>
          </cell>
          <cell r="N152" t="str">
            <v>N</v>
          </cell>
          <cell r="O152" t="str">
            <v>N</v>
          </cell>
          <cell r="P152" t="str">
            <v>Y</v>
          </cell>
          <cell r="Q152" t="str">
            <v>N</v>
          </cell>
          <cell r="R152" t="str">
            <v>N</v>
          </cell>
          <cell r="AB152" t="str">
            <v>N</v>
          </cell>
          <cell r="AC152" t="str">
            <v>IKLAO5NCP6000</v>
          </cell>
          <cell r="AD152">
            <v>38566</v>
          </cell>
          <cell r="AE152">
            <v>44783</v>
          </cell>
          <cell r="AF152">
            <v>0</v>
          </cell>
          <cell r="AG152">
            <v>0</v>
          </cell>
          <cell r="AH152" t="str">
            <v>Active</v>
          </cell>
          <cell r="AI152" t="str">
            <v>PREMISES LICENCE</v>
          </cell>
          <cell r="AK152" t="str">
            <v>Corporate Business</v>
          </cell>
          <cell r="AL152" t="str">
            <v>Spice Dream Limited</v>
          </cell>
          <cell r="AM152" t="str">
            <v>159 HIGH STREET</v>
          </cell>
          <cell r="AN152" t="str">
            <v>RAYLEIGH</v>
          </cell>
          <cell r="AO152" t="str">
            <v>ESSEX</v>
          </cell>
          <cell r="AP152" t="str">
            <v>SS6 7QA</v>
          </cell>
          <cell r="AQ152">
            <v>180</v>
          </cell>
          <cell r="AR152" t="str">
            <v>N</v>
          </cell>
          <cell r="AS152" t="str">
            <v>Whitehouse</v>
          </cell>
        </row>
        <row r="153">
          <cell r="B153" t="str">
            <v>05/00534/LACLU</v>
          </cell>
          <cell r="C153" t="str">
            <v xml:space="preserve">RAYLEIGH TOWN SPORTS &amp; SOCIAL </v>
          </cell>
          <cell r="D153" t="str">
            <v>London Road</v>
          </cell>
          <cell r="F153" t="str">
            <v>RAYLEIGH</v>
          </cell>
          <cell r="G153" t="str">
            <v>ESSEX</v>
          </cell>
          <cell r="H153" t="str">
            <v>SS6 9DT</v>
          </cell>
          <cell r="I153" t="str">
            <v>CLUB</v>
          </cell>
          <cell r="J153" t="str">
            <v>B</v>
          </cell>
          <cell r="K153">
            <v>10250</v>
          </cell>
          <cell r="L153" t="str">
            <v>Y</v>
          </cell>
          <cell r="M153" t="str">
            <v>XMAS EVE TILL 01:00</v>
          </cell>
          <cell r="N153" t="str">
            <v>N</v>
          </cell>
          <cell r="O153" t="str">
            <v>N</v>
          </cell>
          <cell r="P153" t="str">
            <v>N</v>
          </cell>
          <cell r="Q153" t="str">
            <v>Y</v>
          </cell>
          <cell r="R153" t="str">
            <v>N</v>
          </cell>
          <cell r="T153" t="str">
            <v>Y</v>
          </cell>
          <cell r="U153" t="str">
            <v>Y</v>
          </cell>
          <cell r="V153" t="str">
            <v>Y</v>
          </cell>
          <cell r="W153" t="str">
            <v>Y</v>
          </cell>
          <cell r="Y153" t="str">
            <v>Y</v>
          </cell>
          <cell r="Z153" t="str">
            <v>Y</v>
          </cell>
          <cell r="AA153" t="str">
            <v>Y</v>
          </cell>
          <cell r="AB153" t="str">
            <v>Y</v>
          </cell>
          <cell r="AC153" t="e">
            <v>#N/A</v>
          </cell>
          <cell r="AE153">
            <v>44796</v>
          </cell>
          <cell r="AF153">
            <v>0</v>
          </cell>
          <cell r="AG153">
            <v>0</v>
          </cell>
          <cell r="AH153" t="str">
            <v>Active</v>
          </cell>
          <cell r="AI153" t="str">
            <v>CLUB CERTIFICATE</v>
          </cell>
          <cell r="AJ153" t="str">
            <v>The Secretary</v>
          </cell>
          <cell r="AK153" t="str">
            <v>Owner</v>
          </cell>
          <cell r="AL153" t="str">
            <v>Rayleigh Town Sports And Social Club</v>
          </cell>
          <cell r="AM153" t="str">
            <v>London Road</v>
          </cell>
          <cell r="AN153" t="str">
            <v>RAYLEIGH</v>
          </cell>
          <cell r="AO153" t="str">
            <v>ESSEX</v>
          </cell>
          <cell r="AP153" t="str">
            <v>SS6 9DT</v>
          </cell>
          <cell r="AQ153">
            <v>180</v>
          </cell>
          <cell r="AR153" t="str">
            <v>N</v>
          </cell>
        </row>
        <row r="154">
          <cell r="B154" t="str">
            <v>14/00262/LAPRE</v>
          </cell>
          <cell r="C154" t="str">
            <v>RED DOOR</v>
          </cell>
          <cell r="D154" t="str">
            <v>131 HIGH STREET</v>
          </cell>
          <cell r="F154" t="str">
            <v>RAYLEIGH</v>
          </cell>
          <cell r="G154" t="str">
            <v>ESSEX</v>
          </cell>
          <cell r="H154" t="str">
            <v>SS6 7QA</v>
          </cell>
          <cell r="I154" t="str">
            <v xml:space="preserve">BAR	</v>
          </cell>
          <cell r="J154" t="str">
            <v>B</v>
          </cell>
          <cell r="K154">
            <v>20500</v>
          </cell>
          <cell r="L154" t="str">
            <v>N</v>
          </cell>
          <cell r="M154" t="str">
            <v>YES 1 HOUR</v>
          </cell>
          <cell r="N154" t="str">
            <v>N</v>
          </cell>
          <cell r="O154" t="str">
            <v>N</v>
          </cell>
          <cell r="P154" t="str">
            <v>Y</v>
          </cell>
          <cell r="Q154" t="str">
            <v>N</v>
          </cell>
          <cell r="R154" t="str">
            <v>N</v>
          </cell>
          <cell r="S154" t="str">
            <v>Y</v>
          </cell>
          <cell r="T154" t="str">
            <v>Y</v>
          </cell>
          <cell r="U154" t="str">
            <v>Y</v>
          </cell>
          <cell r="V154" t="str">
            <v>N</v>
          </cell>
          <cell r="W154" t="str">
            <v>N</v>
          </cell>
          <cell r="X154" t="str">
            <v>N</v>
          </cell>
          <cell r="Y154" t="str">
            <v>Y</v>
          </cell>
          <cell r="Z154" t="str">
            <v>Y</v>
          </cell>
          <cell r="AA154" t="str">
            <v>Y</v>
          </cell>
          <cell r="AB154" t="str">
            <v>N</v>
          </cell>
          <cell r="AC154" t="str">
            <v>N5M1H1NC0F800</v>
          </cell>
          <cell r="AD154">
            <v>41774</v>
          </cell>
          <cell r="AE154">
            <v>44746</v>
          </cell>
          <cell r="AF154">
            <v>1</v>
          </cell>
          <cell r="AG154">
            <v>8</v>
          </cell>
          <cell r="AH154" t="str">
            <v>Active</v>
          </cell>
          <cell r="AI154" t="str">
            <v>PREMISES LICENCE</v>
          </cell>
          <cell r="AJ154" t="str">
            <v>Leo Molossi</v>
          </cell>
          <cell r="AK154" t="str">
            <v>Corporate Business</v>
          </cell>
          <cell r="AL154" t="str">
            <v>The Red Doors</v>
          </cell>
          <cell r="AM154" t="str">
            <v>Unit 3 &amp; 4, 14 Bull Lane</v>
          </cell>
          <cell r="AN154" t="str">
            <v>Rayleigh</v>
          </cell>
          <cell r="AO154" t="str">
            <v>ESSEX</v>
          </cell>
          <cell r="AP154" t="str">
            <v>SS6 8JF</v>
          </cell>
          <cell r="AQ154">
            <v>180</v>
          </cell>
          <cell r="AR154" t="str">
            <v>N</v>
          </cell>
          <cell r="AS154" t="str">
            <v>Wheatley</v>
          </cell>
        </row>
        <row r="155">
          <cell r="B155" t="str">
            <v>18/00148/LAPRE</v>
          </cell>
          <cell r="C155" t="str">
            <v>GREAT WAKERING ROVERS FC</v>
          </cell>
          <cell r="D155" t="str">
            <v>BURROUGHS PARK</v>
          </cell>
          <cell r="E155" t="str">
            <v>LITTLE WAKERING HALL LANE</v>
          </cell>
          <cell r="F155" t="str">
            <v>GREAT WAKERING</v>
          </cell>
          <cell r="G155" t="str">
            <v>ESSEX</v>
          </cell>
          <cell r="H155" t="str">
            <v>SS3 0HH</v>
          </cell>
          <cell r="I155" t="str">
            <v xml:space="preserve">CLUB 	</v>
          </cell>
          <cell r="J155" t="str">
            <v>B</v>
          </cell>
          <cell r="K155">
            <v>7400</v>
          </cell>
          <cell r="L155">
            <v>0</v>
          </cell>
          <cell r="M155">
            <v>0</v>
          </cell>
          <cell r="N155" t="str">
            <v>N</v>
          </cell>
          <cell r="O155" t="str">
            <v>N</v>
          </cell>
          <cell r="P155" t="str">
            <v>N</v>
          </cell>
          <cell r="Q155" t="str">
            <v>Y</v>
          </cell>
          <cell r="R155" t="str">
            <v>N</v>
          </cell>
          <cell r="S155" t="str">
            <v>Y</v>
          </cell>
          <cell r="T155" t="str">
            <v>Y</v>
          </cell>
          <cell r="U155" t="str">
            <v>Y</v>
          </cell>
          <cell r="V155" t="str">
            <v>Y</v>
          </cell>
          <cell r="W155" t="str">
            <v>Y</v>
          </cell>
          <cell r="X155" t="str">
            <v>N</v>
          </cell>
          <cell r="Y155" t="str">
            <v>Y</v>
          </cell>
          <cell r="Z155" t="str">
            <v>Y</v>
          </cell>
          <cell r="AA155" t="str">
            <v>Y</v>
          </cell>
          <cell r="AB155" t="str">
            <v>Y</v>
          </cell>
          <cell r="AD155">
            <v>43217</v>
          </cell>
          <cell r="AE155">
            <v>44678</v>
          </cell>
          <cell r="AF155">
            <v>0</v>
          </cell>
          <cell r="AG155">
            <v>1</v>
          </cell>
          <cell r="AH155" t="str">
            <v>Active</v>
          </cell>
          <cell r="AI155" t="str">
            <v>PREMISES LICENCE</v>
          </cell>
          <cell r="AJ155" t="str">
            <v>Elaine Pitts</v>
          </cell>
          <cell r="AK155" t="str">
            <v>Owner</v>
          </cell>
          <cell r="AL155" t="str">
            <v>GREAT WAKERING ROVERS FC</v>
          </cell>
          <cell r="AM155" t="str">
            <v>BURROUGHS PARK</v>
          </cell>
          <cell r="AN155" t="str">
            <v>LITTLE WAKERING HALL LANE</v>
          </cell>
          <cell r="AO155" t="str">
            <v>Great Wakering,</v>
          </cell>
          <cell r="AP155" t="str">
            <v>SS3 0HH</v>
          </cell>
          <cell r="AQ155">
            <v>180</v>
          </cell>
          <cell r="AR155" t="str">
            <v>N</v>
          </cell>
          <cell r="AS155" t="str">
            <v>Foulness &amp; The Wakerings</v>
          </cell>
        </row>
        <row r="156">
          <cell r="B156" t="str">
            <v>09/00648/LAPRE</v>
          </cell>
          <cell r="C156" t="str">
            <v>REGENCY SPICE Old Bake House</v>
          </cell>
          <cell r="D156" t="str">
            <v>BACK LANE</v>
          </cell>
          <cell r="F156" t="str">
            <v>ROCHFORD</v>
          </cell>
          <cell r="G156" t="str">
            <v>ESSEX</v>
          </cell>
          <cell r="H156" t="str">
            <v>SS4 1AY</v>
          </cell>
          <cell r="I156" t="str">
            <v xml:space="preserve">RESTAURANT	</v>
          </cell>
          <cell r="J156" t="str">
            <v>B</v>
          </cell>
          <cell r="K156">
            <v>10500</v>
          </cell>
          <cell r="L156" t="str">
            <v>Y</v>
          </cell>
          <cell r="M156" t="str">
            <v>YES 1 HOUR</v>
          </cell>
          <cell r="N156" t="str">
            <v>N</v>
          </cell>
          <cell r="O156" t="str">
            <v>N</v>
          </cell>
          <cell r="P156" t="str">
            <v>N</v>
          </cell>
          <cell r="Q156" t="str">
            <v>Y</v>
          </cell>
          <cell r="R156" t="str">
            <v>N</v>
          </cell>
          <cell r="S156" t="str">
            <v>Y</v>
          </cell>
          <cell r="T156" t="str">
            <v>Y</v>
          </cell>
          <cell r="Y156" t="str">
            <v>Y</v>
          </cell>
          <cell r="Z156" t="str">
            <v>Y</v>
          </cell>
          <cell r="AA156" t="str">
            <v>Y</v>
          </cell>
          <cell r="AB156" t="str">
            <v>Y</v>
          </cell>
          <cell r="AC156" t="str">
            <v>KT7AD6NC09M00</v>
          </cell>
          <cell r="AD156">
            <v>40130</v>
          </cell>
          <cell r="AE156">
            <v>44544</v>
          </cell>
          <cell r="AF156">
            <v>0</v>
          </cell>
          <cell r="AG156">
            <v>0</v>
          </cell>
          <cell r="AH156" t="str">
            <v>Active</v>
          </cell>
          <cell r="AI156" t="str">
            <v>PREMISES LICENCE</v>
          </cell>
          <cell r="AJ156" t="str">
            <v>Mr Bahar Uddin</v>
          </cell>
          <cell r="AK156" t="str">
            <v>Owner</v>
          </cell>
          <cell r="AM156" t="str">
            <v>162 Southchurch Boulevard</v>
          </cell>
          <cell r="AN156" t="str">
            <v>Southend On Sea</v>
          </cell>
          <cell r="AO156" t="str">
            <v>ESSEX</v>
          </cell>
          <cell r="AP156" t="str">
            <v>SS2 4UX</v>
          </cell>
          <cell r="AQ156">
            <v>180</v>
          </cell>
          <cell r="AR156" t="str">
            <v>N</v>
          </cell>
          <cell r="AS156" t="str">
            <v>Rochford</v>
          </cell>
        </row>
        <row r="157">
          <cell r="B157" t="str">
            <v>19/00361/LAPRE</v>
          </cell>
          <cell r="C157" t="str">
            <v>THE GRAINYARD</v>
          </cell>
          <cell r="D157" t="str">
            <v>BACK LANE</v>
          </cell>
          <cell r="F157" t="str">
            <v>ROCHFORD</v>
          </cell>
          <cell r="G157" t="str">
            <v>ESSEX</v>
          </cell>
          <cell r="H157" t="str">
            <v>SS4 1AY</v>
          </cell>
          <cell r="I157" t="str">
            <v xml:space="preserve">BREWERY	</v>
          </cell>
          <cell r="J157" t="str">
            <v>A</v>
          </cell>
          <cell r="K157" t="str">
            <v>3, 000</v>
          </cell>
          <cell r="L157" t="str">
            <v>N</v>
          </cell>
          <cell r="N157" t="str">
            <v>N</v>
          </cell>
          <cell r="O157" t="str">
            <v>Y</v>
          </cell>
          <cell r="P157" t="str">
            <v>N</v>
          </cell>
          <cell r="Q157" t="str">
            <v>N</v>
          </cell>
          <cell r="R157" t="str">
            <v>N</v>
          </cell>
          <cell r="S157" t="str">
            <v>N</v>
          </cell>
          <cell r="T157" t="str">
            <v>N</v>
          </cell>
          <cell r="U157" t="str">
            <v>N</v>
          </cell>
          <cell r="V157" t="str">
            <v>N</v>
          </cell>
          <cell r="W157" t="str">
            <v>N</v>
          </cell>
          <cell r="X157" t="str">
            <v>N</v>
          </cell>
          <cell r="Y157" t="str">
            <v>N</v>
          </cell>
          <cell r="Z157" t="str">
            <v>N</v>
          </cell>
          <cell r="AA157" t="str">
            <v>N</v>
          </cell>
          <cell r="AB157" t="str">
            <v>N</v>
          </cell>
          <cell r="AC157">
            <v>100091596712</v>
          </cell>
          <cell r="AD157">
            <v>43803</v>
          </cell>
          <cell r="AE157">
            <v>44534</v>
          </cell>
          <cell r="AH157" t="str">
            <v>Active</v>
          </cell>
          <cell r="AI157" t="str">
            <v>PREMISES LICENCE</v>
          </cell>
          <cell r="AJ157" t="str">
            <v xml:space="preserve">Adam Hall </v>
          </cell>
          <cell r="AK157" t="str">
            <v xml:space="preserve">Company Owner </v>
          </cell>
          <cell r="AL157" t="str">
            <v xml:space="preserve">The Altgrain Company Ltd </v>
          </cell>
          <cell r="AM157" t="str">
            <v>45 Cambridge Road</v>
          </cell>
          <cell r="AN157" t="str">
            <v xml:space="preserve">Southend on Sea </v>
          </cell>
          <cell r="AO157" t="str">
            <v>Essex</v>
          </cell>
          <cell r="AP157" t="str">
            <v>SS4 1AY</v>
          </cell>
          <cell r="AQ157">
            <v>70</v>
          </cell>
          <cell r="AR157" t="str">
            <v>N</v>
          </cell>
          <cell r="AS157" t="str">
            <v xml:space="preserve">Roche South	</v>
          </cell>
        </row>
        <row r="158">
          <cell r="B158" t="str">
            <v>06/00061/LAPRE</v>
          </cell>
          <cell r="C158" t="str">
            <v>ROCHFORD HOTEL</v>
          </cell>
          <cell r="D158" t="str">
            <v>BRADLEY WAY</v>
          </cell>
          <cell r="F158" t="str">
            <v>ROCHFORD</v>
          </cell>
          <cell r="G158" t="str">
            <v>ESSEX</v>
          </cell>
          <cell r="H158" t="str">
            <v>SS4 1BU</v>
          </cell>
          <cell r="I158" t="str">
            <v xml:space="preserve">HOTEL	</v>
          </cell>
          <cell r="J158" t="str">
            <v>C</v>
          </cell>
          <cell r="K158">
            <v>47500</v>
          </cell>
          <cell r="L158" t="str">
            <v>N</v>
          </cell>
          <cell r="M158" t="str">
            <v>NO</v>
          </cell>
          <cell r="N158" t="str">
            <v>Y</v>
          </cell>
          <cell r="O158" t="str">
            <v>N</v>
          </cell>
          <cell r="P158" t="str">
            <v>N</v>
          </cell>
          <cell r="Q158" t="str">
            <v>Y</v>
          </cell>
          <cell r="R158" t="str">
            <v>N</v>
          </cell>
          <cell r="S158" t="str">
            <v>Y</v>
          </cell>
          <cell r="T158" t="str">
            <v>Y</v>
          </cell>
          <cell r="V158" t="str">
            <v>Y</v>
          </cell>
          <cell r="Y158" t="str">
            <v>Y</v>
          </cell>
          <cell r="Z158" t="str">
            <v>Y</v>
          </cell>
          <cell r="AA158" t="str">
            <v>Y</v>
          </cell>
          <cell r="AB158" t="str">
            <v>Y</v>
          </cell>
          <cell r="AC158" t="str">
            <v>IUF5QKNCN8000</v>
          </cell>
          <cell r="AD158">
            <v>38757</v>
          </cell>
          <cell r="AE158">
            <v>44651</v>
          </cell>
          <cell r="AF158">
            <v>0</v>
          </cell>
          <cell r="AG158">
            <v>0</v>
          </cell>
          <cell r="AH158" t="str">
            <v>Active</v>
          </cell>
          <cell r="AI158" t="str">
            <v>PREMISES LICENCE</v>
          </cell>
          <cell r="AK158" t="str">
            <v>Corporate Business</v>
          </cell>
          <cell r="AL158" t="str">
            <v>Garrett Hosptiality Ltd</v>
          </cell>
          <cell r="AM158" t="str">
            <v>The Rochford Hotel Bradley Way</v>
          </cell>
          <cell r="AN158" t="str">
            <v>Rochford</v>
          </cell>
          <cell r="AO158" t="str">
            <v>ESSEX</v>
          </cell>
          <cell r="AP158" t="str">
            <v>SS4 1BU</v>
          </cell>
          <cell r="AQ158">
            <v>295</v>
          </cell>
          <cell r="AR158" t="str">
            <v>N</v>
          </cell>
          <cell r="AS158" t="str">
            <v>Rochford</v>
          </cell>
        </row>
        <row r="159">
          <cell r="B159" t="str">
            <v>17/00196/LAPRE</v>
          </cell>
          <cell r="C159" t="str">
            <v>LOKANTA TURKISH RESTAURANT</v>
          </cell>
          <cell r="D159" t="str">
            <v>127 SOUTHEND ROAD</v>
          </cell>
          <cell r="F159" t="str">
            <v>ROCHFORD</v>
          </cell>
          <cell r="G159" t="str">
            <v>Essex</v>
          </cell>
          <cell r="H159" t="str">
            <v>SS4 1HX</v>
          </cell>
          <cell r="I159" t="str">
            <v xml:space="preserve">RESTAURANT	</v>
          </cell>
          <cell r="J159" t="str">
            <v>A</v>
          </cell>
          <cell r="K159">
            <v>3150</v>
          </cell>
          <cell r="L159" t="str">
            <v>N</v>
          </cell>
          <cell r="M159" t="str">
            <v>No</v>
          </cell>
          <cell r="N159" t="str">
            <v>N</v>
          </cell>
          <cell r="O159" t="str">
            <v>N</v>
          </cell>
          <cell r="P159" t="str">
            <v>N</v>
          </cell>
          <cell r="Q159" t="str">
            <v>Y</v>
          </cell>
          <cell r="R159" t="str">
            <v>N</v>
          </cell>
          <cell r="S159" t="str">
            <v>N</v>
          </cell>
          <cell r="T159" t="str">
            <v>N</v>
          </cell>
          <cell r="Y159" t="str">
            <v>N</v>
          </cell>
          <cell r="Z159" t="str">
            <v>N</v>
          </cell>
          <cell r="AA159" t="str">
            <v>N</v>
          </cell>
          <cell r="AB159" t="str">
            <v>N</v>
          </cell>
          <cell r="AD159">
            <v>42892</v>
          </cell>
          <cell r="AE159">
            <v>44718</v>
          </cell>
          <cell r="AF159">
            <v>1</v>
          </cell>
          <cell r="AG159">
            <v>2</v>
          </cell>
          <cell r="AH159" t="str">
            <v>Active</v>
          </cell>
          <cell r="AI159" t="str">
            <v>PREMISES LICENCE</v>
          </cell>
          <cell r="AJ159" t="str">
            <v>ERDIL HAKAN</v>
          </cell>
          <cell r="AK159" t="str">
            <v>Owner</v>
          </cell>
          <cell r="AL159" t="str">
            <v>LOKANTA TURKISH RESTAURANT</v>
          </cell>
          <cell r="AM159" t="str">
            <v>127 Southend Road</v>
          </cell>
          <cell r="AN159" t="str">
            <v>Rochford</v>
          </cell>
          <cell r="AO159" t="str">
            <v>Essex</v>
          </cell>
          <cell r="AP159" t="str">
            <v>SS4 1HX</v>
          </cell>
          <cell r="AQ159">
            <v>70</v>
          </cell>
          <cell r="AR159" t="str">
            <v>N</v>
          </cell>
          <cell r="AS159" t="str">
            <v>Roche South</v>
          </cell>
        </row>
        <row r="160">
          <cell r="B160" t="str">
            <v>05/00512/LACLU</v>
          </cell>
          <cell r="C160" t="str">
            <v>ROCHFORD HUNDRED RUGBY FOOTBAL</v>
          </cell>
          <cell r="E160" t="str">
            <v>MAGNOLIA ROAD</v>
          </cell>
          <cell r="F160" t="str">
            <v>ROCHFORD</v>
          </cell>
          <cell r="G160" t="str">
            <v>ESSEX</v>
          </cell>
          <cell r="H160" t="str">
            <v>SS4 3AD</v>
          </cell>
          <cell r="I160" t="str">
            <v>CLUB</v>
          </cell>
          <cell r="J160" t="str">
            <v>B</v>
          </cell>
          <cell r="K160">
            <v>12250</v>
          </cell>
          <cell r="L160" t="str">
            <v>Y</v>
          </cell>
          <cell r="M160" t="str">
            <v>NO</v>
          </cell>
          <cell r="N160" t="str">
            <v>N</v>
          </cell>
          <cell r="O160" t="str">
            <v>N</v>
          </cell>
          <cell r="P160" t="str">
            <v>N</v>
          </cell>
          <cell r="Q160" t="str">
            <v>Y</v>
          </cell>
          <cell r="R160" t="str">
            <v>N</v>
          </cell>
          <cell r="T160" t="str">
            <v>Y</v>
          </cell>
          <cell r="Y160" t="str">
            <v>Y</v>
          </cell>
          <cell r="Z160" t="str">
            <v>Y</v>
          </cell>
          <cell r="AA160" t="str">
            <v>Y</v>
          </cell>
          <cell r="AB160" t="str">
            <v>Y</v>
          </cell>
          <cell r="AC160" t="e">
            <v>#N/A</v>
          </cell>
          <cell r="AE160">
            <v>44783</v>
          </cell>
          <cell r="AF160">
            <v>0</v>
          </cell>
          <cell r="AG160">
            <v>0</v>
          </cell>
          <cell r="AH160" t="str">
            <v>Active</v>
          </cell>
          <cell r="AI160" t="str">
            <v>CLUB CERTIFICATE</v>
          </cell>
          <cell r="AJ160" t="str">
            <v>The Secretary</v>
          </cell>
          <cell r="AK160" t="str">
            <v>Corporate Business</v>
          </cell>
          <cell r="AL160" t="str">
            <v>Rochford Hundred Rugby Football Club</v>
          </cell>
          <cell r="AM160" t="str">
            <v>Magnolia Road</v>
          </cell>
          <cell r="AN160" t="str">
            <v>ROCHFORD</v>
          </cell>
          <cell r="AO160" t="str">
            <v>ESSEX</v>
          </cell>
          <cell r="AP160" t="str">
            <v>SS4 3AD</v>
          </cell>
          <cell r="AQ160">
            <v>180</v>
          </cell>
          <cell r="AR160" t="str">
            <v>N</v>
          </cell>
        </row>
        <row r="161">
          <cell r="B161" t="str">
            <v>05/00171/LACLU</v>
          </cell>
          <cell r="C161" t="str">
            <v>ROCHFORD MASONIC HALL ASSOCIAT</v>
          </cell>
          <cell r="D161" t="str">
            <v>THE OLD COURT HOUSE</v>
          </cell>
          <cell r="E161" t="str">
            <v>24 SOUTH STREET</v>
          </cell>
          <cell r="F161" t="str">
            <v>ROCHFORD</v>
          </cell>
          <cell r="G161" t="str">
            <v>ESSEX</v>
          </cell>
          <cell r="H161" t="str">
            <v>SS4 1BQ</v>
          </cell>
          <cell r="I161" t="str">
            <v>CLUB</v>
          </cell>
          <cell r="J161" t="str">
            <v>B</v>
          </cell>
          <cell r="K161">
            <v>11750</v>
          </cell>
          <cell r="L161" t="str">
            <v>Y</v>
          </cell>
          <cell r="M161" t="str">
            <v>NO</v>
          </cell>
          <cell r="N161" t="str">
            <v>N</v>
          </cell>
          <cell r="O161" t="str">
            <v>N</v>
          </cell>
          <cell r="P161" t="str">
            <v>Y</v>
          </cell>
          <cell r="Q161" t="str">
            <v>N</v>
          </cell>
          <cell r="R161" t="str">
            <v>N</v>
          </cell>
          <cell r="T161" t="str">
            <v>Y</v>
          </cell>
          <cell r="Y161" t="str">
            <v>Y</v>
          </cell>
          <cell r="Z161" t="str">
            <v>Y</v>
          </cell>
          <cell r="AA161" t="str">
            <v>Y</v>
          </cell>
          <cell r="AB161" t="str">
            <v>Y</v>
          </cell>
          <cell r="AC161" t="e">
            <v>#N/A</v>
          </cell>
          <cell r="AE161">
            <v>44687</v>
          </cell>
          <cell r="AF161">
            <v>0</v>
          </cell>
          <cell r="AG161">
            <v>0</v>
          </cell>
          <cell r="AH161" t="str">
            <v>Active</v>
          </cell>
          <cell r="AI161" t="str">
            <v>CLUB CERTIFICATE</v>
          </cell>
          <cell r="AJ161" t="str">
            <v>Paul Goddard</v>
          </cell>
          <cell r="AK161" t="str">
            <v>Company Secretary</v>
          </cell>
          <cell r="AL161" t="str">
            <v>ROCHFORD MASONIC HALL</v>
          </cell>
          <cell r="AM161" t="str">
            <v>24 SOUTH STREET</v>
          </cell>
          <cell r="AN161" t="str">
            <v>ROCHFORD</v>
          </cell>
          <cell r="AO161" t="str">
            <v>ESSEX</v>
          </cell>
          <cell r="AP161" t="str">
            <v>SS4 1BQ</v>
          </cell>
          <cell r="AQ161">
            <v>180</v>
          </cell>
          <cell r="AR161" t="str">
            <v>N</v>
          </cell>
        </row>
        <row r="162">
          <cell r="B162" t="str">
            <v>17/00175/LAPRE</v>
          </cell>
          <cell r="C162" t="str">
            <v>THE YARD</v>
          </cell>
          <cell r="D162" t="str">
            <v>2E EASTWOOD ROAD</v>
          </cell>
          <cell r="F162" t="str">
            <v>RAYLEIGH</v>
          </cell>
          <cell r="G162" t="str">
            <v>ESSEX</v>
          </cell>
          <cell r="H162" t="str">
            <v>SS6 7JQ</v>
          </cell>
          <cell r="I162" t="str">
            <v xml:space="preserve">RESTAURANT	</v>
          </cell>
          <cell r="J162" t="str">
            <v>A</v>
          </cell>
          <cell r="K162">
            <v>11500</v>
          </cell>
          <cell r="L162" t="str">
            <v>N</v>
          </cell>
          <cell r="M162" t="str">
            <v>No</v>
          </cell>
          <cell r="N162" t="str">
            <v>N</v>
          </cell>
          <cell r="O162" t="str">
            <v>N</v>
          </cell>
          <cell r="P162" t="str">
            <v>N</v>
          </cell>
          <cell r="Q162" t="str">
            <v>Y</v>
          </cell>
          <cell r="R162" t="str">
            <v>N</v>
          </cell>
          <cell r="S162" t="str">
            <v>N</v>
          </cell>
          <cell r="T162" t="str">
            <v>N</v>
          </cell>
          <cell r="Y162" t="str">
            <v>Y</v>
          </cell>
          <cell r="Z162" t="str">
            <v>Y</v>
          </cell>
          <cell r="AA162" t="str">
            <v>Y</v>
          </cell>
          <cell r="AB162" t="str">
            <v>Y</v>
          </cell>
          <cell r="AD162">
            <v>42870</v>
          </cell>
          <cell r="AE162">
            <v>44696</v>
          </cell>
          <cell r="AF162">
            <v>1</v>
          </cell>
          <cell r="AG162">
            <v>2</v>
          </cell>
          <cell r="AH162" t="str">
            <v>Active</v>
          </cell>
          <cell r="AI162" t="str">
            <v>PREMISES LICENCE</v>
          </cell>
          <cell r="AL162" t="str">
            <v>THE YARD</v>
          </cell>
          <cell r="AM162" t="str">
            <v>The Yard Barista Bar</v>
          </cell>
          <cell r="AN162" t="str">
            <v>Rayleigh</v>
          </cell>
          <cell r="AO162" t="str">
            <v>Essex</v>
          </cell>
          <cell r="AP162" t="str">
            <v>SS6 7JQ</v>
          </cell>
          <cell r="AQ162">
            <v>70</v>
          </cell>
          <cell r="AR162" t="str">
            <v>N</v>
          </cell>
          <cell r="AS162" t="str">
            <v>Wheatley</v>
          </cell>
        </row>
        <row r="163">
          <cell r="B163" t="str">
            <v>05/00507/LAPRE</v>
          </cell>
          <cell r="C163" t="str">
            <v>ROCHFORD PREMIER</v>
          </cell>
          <cell r="D163" t="str">
            <v>17 NORTH STREET</v>
          </cell>
          <cell r="F163" t="str">
            <v>ROCHFORD</v>
          </cell>
          <cell r="G163" t="str">
            <v>ESSEX</v>
          </cell>
          <cell r="H163" t="str">
            <v>SS4 1AA</v>
          </cell>
          <cell r="I163" t="str">
            <v>OFF LICENCE</v>
          </cell>
          <cell r="J163" t="str">
            <v>B</v>
          </cell>
          <cell r="K163">
            <v>11000</v>
          </cell>
          <cell r="L163" t="str">
            <v>N</v>
          </cell>
          <cell r="M163" t="str">
            <v>NO</v>
          </cell>
          <cell r="N163" t="str">
            <v>N</v>
          </cell>
          <cell r="O163" t="str">
            <v>Y</v>
          </cell>
          <cell r="P163" t="str">
            <v>N</v>
          </cell>
          <cell r="Q163" t="str">
            <v>N</v>
          </cell>
          <cell r="R163" t="str">
            <v>N</v>
          </cell>
          <cell r="AB163" t="str">
            <v>N</v>
          </cell>
          <cell r="AC163" t="str">
            <v>IJZ7FRNC38000</v>
          </cell>
          <cell r="AD163">
            <v>38554</v>
          </cell>
          <cell r="AE163">
            <v>44783</v>
          </cell>
          <cell r="AF163">
            <v>0</v>
          </cell>
          <cell r="AG163">
            <v>2</v>
          </cell>
          <cell r="AH163" t="str">
            <v>Active</v>
          </cell>
          <cell r="AI163" t="str">
            <v>PREMISES LICENCE</v>
          </cell>
          <cell r="AJ163" t="str">
            <v>R SARWESVARAN And V ARUMUGAM</v>
          </cell>
          <cell r="AK163" t="str">
            <v>Owner</v>
          </cell>
          <cell r="AL163" t="str">
            <v>ROCHFORD PREMIER</v>
          </cell>
          <cell r="AM163" t="str">
            <v>17 NORTH STREET</v>
          </cell>
          <cell r="AN163" t="str">
            <v>ROCHFORD</v>
          </cell>
          <cell r="AO163" t="str">
            <v>ESSEX</v>
          </cell>
          <cell r="AP163" t="str">
            <v>SS4 1AA</v>
          </cell>
          <cell r="AQ163">
            <v>180</v>
          </cell>
          <cell r="AR163" t="str">
            <v>N</v>
          </cell>
          <cell r="AS163" t="str">
            <v>Rochford</v>
          </cell>
        </row>
        <row r="164">
          <cell r="B164" t="str">
            <v>05/00771/LAPRE</v>
          </cell>
          <cell r="C164" t="str">
            <v>ROCHFORD TAKE AWAY</v>
          </cell>
          <cell r="D164" t="str">
            <v>36-36A WEST STREET</v>
          </cell>
          <cell r="F164" t="str">
            <v>ROCHFORD</v>
          </cell>
          <cell r="G164" t="str">
            <v>ESSEX</v>
          </cell>
          <cell r="H164" t="str">
            <v>SS4 1AJ</v>
          </cell>
          <cell r="I164" t="str">
            <v>TAKE AWAY</v>
          </cell>
          <cell r="J164" t="str">
            <v>B</v>
          </cell>
          <cell r="K164">
            <v>5800</v>
          </cell>
          <cell r="L164" t="str">
            <v>N</v>
          </cell>
          <cell r="M164" t="str">
            <v>NO</v>
          </cell>
          <cell r="N164" t="str">
            <v>N</v>
          </cell>
          <cell r="O164" t="str">
            <v>N</v>
          </cell>
          <cell r="P164" t="str">
            <v>N</v>
          </cell>
          <cell r="Q164" t="str">
            <v>N</v>
          </cell>
          <cell r="R164" t="str">
            <v>Y</v>
          </cell>
          <cell r="S164" t="str">
            <v>Y</v>
          </cell>
          <cell r="AB164" t="str">
            <v>N</v>
          </cell>
          <cell r="AC164" t="str">
            <v>INVRIBNCD9000</v>
          </cell>
          <cell r="AD164">
            <v>38630</v>
          </cell>
          <cell r="AE164">
            <v>44474</v>
          </cell>
          <cell r="AF164">
            <v>0</v>
          </cell>
          <cell r="AG164">
            <v>0</v>
          </cell>
          <cell r="AH164" t="str">
            <v>Active</v>
          </cell>
          <cell r="AI164" t="str">
            <v>PREMISES LICENCE</v>
          </cell>
          <cell r="AL164" t="str">
            <v>ROCHFORD TAKE AWAY</v>
          </cell>
          <cell r="AM164" t="str">
            <v>36-36A WEST STREET</v>
          </cell>
          <cell r="AN164" t="str">
            <v>ROCHFORD</v>
          </cell>
          <cell r="AO164" t="str">
            <v>ESSEX</v>
          </cell>
          <cell r="AP164" t="str">
            <v>SS4 1AJ</v>
          </cell>
          <cell r="AQ164">
            <v>180</v>
          </cell>
          <cell r="AR164" t="str">
            <v>N</v>
          </cell>
          <cell r="AS164" t="str">
            <v>Rochford</v>
          </cell>
        </row>
        <row r="165">
          <cell r="B165" t="str">
            <v>05/00589/LAPRE</v>
          </cell>
          <cell r="C165" t="str">
            <v>ROCHFORD TENNIS &amp; SPORTS CLUB</v>
          </cell>
          <cell r="D165" t="str">
            <v>CHURCH WALK</v>
          </cell>
          <cell r="F165" t="str">
            <v>ROCHFORD</v>
          </cell>
          <cell r="G165" t="str">
            <v>ESSEX</v>
          </cell>
          <cell r="H165" t="str">
            <v>SS4 1NL</v>
          </cell>
          <cell r="I165" t="str">
            <v xml:space="preserve">BAR	</v>
          </cell>
          <cell r="J165" t="str">
            <v>B</v>
          </cell>
          <cell r="K165">
            <v>4350</v>
          </cell>
          <cell r="L165" t="str">
            <v>Y</v>
          </cell>
          <cell r="M165" t="str">
            <v>NO</v>
          </cell>
          <cell r="N165" t="str">
            <v>N</v>
          </cell>
          <cell r="O165" t="str">
            <v>N</v>
          </cell>
          <cell r="P165" t="str">
            <v>N</v>
          </cell>
          <cell r="Q165" t="str">
            <v>Y</v>
          </cell>
          <cell r="R165" t="str">
            <v>N</v>
          </cell>
          <cell r="S165" t="str">
            <v>N</v>
          </cell>
          <cell r="T165" t="str">
            <v>N</v>
          </cell>
          <cell r="U165" t="str">
            <v>N</v>
          </cell>
          <cell r="V165" t="str">
            <v>N</v>
          </cell>
          <cell r="W165" t="str">
            <v>N</v>
          </cell>
          <cell r="X165" t="str">
            <v>N</v>
          </cell>
          <cell r="Y165" t="str">
            <v>N</v>
          </cell>
          <cell r="Z165" t="str">
            <v>N</v>
          </cell>
          <cell r="AA165" t="str">
            <v>Y</v>
          </cell>
          <cell r="AB165" t="str">
            <v>N</v>
          </cell>
          <cell r="AC165" t="str">
            <v>IKE39LNCP6000</v>
          </cell>
          <cell r="AD165">
            <v>38562</v>
          </cell>
          <cell r="AE165">
            <v>44777</v>
          </cell>
          <cell r="AF165">
            <v>0</v>
          </cell>
          <cell r="AG165">
            <v>0</v>
          </cell>
          <cell r="AH165" t="str">
            <v>Active</v>
          </cell>
          <cell r="AI165" t="str">
            <v>PREMISES LICENCE</v>
          </cell>
          <cell r="AJ165" t="str">
            <v>Tracey Nelson</v>
          </cell>
          <cell r="AK165" t="str">
            <v>Secretary</v>
          </cell>
          <cell r="AL165" t="str">
            <v>Rochford Tennis Club Limited</v>
          </cell>
          <cell r="AM165" t="str">
            <v>118 East Street</v>
          </cell>
          <cell r="AN165" t="str">
            <v>Southend on Sea</v>
          </cell>
          <cell r="AO165" t="str">
            <v>ESSEX</v>
          </cell>
          <cell r="AP165" t="str">
            <v>SS2 5EE</v>
          </cell>
          <cell r="AQ165">
            <v>180</v>
          </cell>
          <cell r="AR165" t="str">
            <v>N</v>
          </cell>
        </row>
        <row r="166">
          <cell r="B166" t="str">
            <v>05/00389/LAPRE</v>
          </cell>
          <cell r="C166" t="str">
            <v>ROCHFORD TOWN SPORTS &amp; SOCIAL</v>
          </cell>
          <cell r="D166" t="str">
            <v>THE RECREATION GROUND</v>
          </cell>
          <cell r="E166" t="str">
            <v>STAMBRIDGE ROAD</v>
          </cell>
          <cell r="F166" t="str">
            <v>ROCHFORD</v>
          </cell>
          <cell r="G166" t="str">
            <v>ESSEX</v>
          </cell>
          <cell r="H166" t="str">
            <v>SS4 1DG</v>
          </cell>
          <cell r="I166" t="str">
            <v xml:space="preserve">CLUB 	</v>
          </cell>
          <cell r="J166" t="str">
            <v>B</v>
          </cell>
          <cell r="K166">
            <v>4600</v>
          </cell>
          <cell r="L166" t="str">
            <v>Y</v>
          </cell>
          <cell r="M166" t="str">
            <v>NO</v>
          </cell>
          <cell r="N166" t="str">
            <v>N</v>
          </cell>
          <cell r="O166" t="str">
            <v>N</v>
          </cell>
          <cell r="P166" t="str">
            <v>N</v>
          </cell>
          <cell r="Q166" t="str">
            <v>Y</v>
          </cell>
          <cell r="R166" t="str">
            <v>N</v>
          </cell>
          <cell r="T166" t="str">
            <v>Y</v>
          </cell>
          <cell r="Y166" t="str">
            <v>Y</v>
          </cell>
          <cell r="Z166" t="str">
            <v>Y</v>
          </cell>
          <cell r="AA166" t="str">
            <v>Y</v>
          </cell>
          <cell r="AB166" t="str">
            <v>Y</v>
          </cell>
          <cell r="AD166">
            <v>40837</v>
          </cell>
          <cell r="AE166">
            <v>44772</v>
          </cell>
          <cell r="AF166">
            <v>0</v>
          </cell>
          <cell r="AG166">
            <v>0</v>
          </cell>
          <cell r="AH166" t="str">
            <v>Active</v>
          </cell>
          <cell r="AI166" t="str">
            <v>PREMISES LICENCE</v>
          </cell>
          <cell r="AJ166" t="str">
            <v>Mr David Robert Plummer</v>
          </cell>
          <cell r="AK166" t="str">
            <v>Corporate Business</v>
          </cell>
          <cell r="AM166" t="str">
            <v>4 Milbourn Court</v>
          </cell>
          <cell r="AN166" t="str">
            <v>Middlemead, Rochford</v>
          </cell>
          <cell r="AO166" t="str">
            <v>ESSEX</v>
          </cell>
          <cell r="AP166" t="str">
            <v>SS4 1UY</v>
          </cell>
          <cell r="AQ166">
            <v>180</v>
          </cell>
          <cell r="AR166" t="str">
            <v>N</v>
          </cell>
          <cell r="AS166" t="str">
            <v xml:space="preserve">Sweyne Park &amp; Grange	</v>
          </cell>
        </row>
        <row r="167">
          <cell r="B167" t="str">
            <v>18/00334/LAPRE</v>
          </cell>
          <cell r="C167" t="str">
            <v>APTON HALL</v>
          </cell>
          <cell r="D167" t="str">
            <v>APTON HALL ROAD</v>
          </cell>
          <cell r="E167" t="str">
            <v>CANEWDON</v>
          </cell>
          <cell r="F167" t="str">
            <v>ROCHFORD</v>
          </cell>
          <cell r="G167" t="str">
            <v>ESSEX</v>
          </cell>
          <cell r="H167" t="str">
            <v>SS4 3RH</v>
          </cell>
          <cell r="I167" t="str">
            <v>FUNCTION SUITE</v>
          </cell>
          <cell r="J167" t="str">
            <v>C</v>
          </cell>
          <cell r="K167">
            <v>87000</v>
          </cell>
          <cell r="L167">
            <v>0</v>
          </cell>
          <cell r="M167">
            <v>0</v>
          </cell>
          <cell r="N167" t="str">
            <v>N</v>
          </cell>
          <cell r="O167" t="str">
            <v>N</v>
          </cell>
          <cell r="P167" t="str">
            <v>N</v>
          </cell>
          <cell r="Q167" t="str">
            <v>Y</v>
          </cell>
          <cell r="R167" t="str">
            <v>N</v>
          </cell>
          <cell r="S167" t="str">
            <v>Y</v>
          </cell>
          <cell r="T167" t="str">
            <v>Y</v>
          </cell>
          <cell r="U167" t="str">
            <v>Y</v>
          </cell>
          <cell r="V167" t="str">
            <v>Y</v>
          </cell>
          <cell r="W167" t="str">
            <v>N</v>
          </cell>
          <cell r="X167" t="str">
            <v>N</v>
          </cell>
          <cell r="Y167" t="str">
            <v>Y</v>
          </cell>
          <cell r="Z167" t="str">
            <v>Y</v>
          </cell>
          <cell r="AA167" t="str">
            <v>Y</v>
          </cell>
          <cell r="AB167" t="str">
            <v>N</v>
          </cell>
          <cell r="AC167">
            <v>200000267117</v>
          </cell>
          <cell r="AD167">
            <v>43340</v>
          </cell>
          <cell r="AE167">
            <v>44801</v>
          </cell>
          <cell r="AF167">
            <v>0</v>
          </cell>
          <cell r="AG167">
            <v>2</v>
          </cell>
          <cell r="AH167" t="str">
            <v>Active</v>
          </cell>
          <cell r="AI167" t="str">
            <v>PREMISES LICENCE</v>
          </cell>
          <cell r="AK167" t="str">
            <v>Corporate Business</v>
          </cell>
          <cell r="AL167" t="str">
            <v>APTON HALL EVENTS LIMITED</v>
          </cell>
          <cell r="AM167" t="str">
            <v>APTON HALL ROAD</v>
          </cell>
          <cell r="AN167" t="str">
            <v>CANEWDON</v>
          </cell>
          <cell r="AO167" t="str">
            <v>ESSEX</v>
          </cell>
          <cell r="AP167" t="str">
            <v>SS4 3RH</v>
          </cell>
          <cell r="AQ167">
            <v>295</v>
          </cell>
          <cell r="AR167" t="str">
            <v>N</v>
          </cell>
          <cell r="AS167" t="str">
            <v>Roche North &amp; Rural</v>
          </cell>
        </row>
        <row r="168">
          <cell r="B168" t="str">
            <v>05/00257/LAPRE</v>
          </cell>
          <cell r="C168" t="str">
            <v>ROEBUCK</v>
          </cell>
          <cell r="D168" t="str">
            <v>138-138B HIGH STREET</v>
          </cell>
          <cell r="F168" t="str">
            <v>RAYLEIGH</v>
          </cell>
          <cell r="G168" t="str">
            <v>ESSEX</v>
          </cell>
          <cell r="H168" t="str">
            <v>SS6 7BU</v>
          </cell>
          <cell r="I168" t="str">
            <v xml:space="preserve">PUBLIC HOUSE	</v>
          </cell>
          <cell r="J168" t="str">
            <v>D</v>
          </cell>
          <cell r="K168">
            <v>114000</v>
          </cell>
          <cell r="L168" t="str">
            <v>Y</v>
          </cell>
          <cell r="M168" t="str">
            <v>YES 1 HOUR</v>
          </cell>
          <cell r="N168" t="str">
            <v>N</v>
          </cell>
          <cell r="O168" t="str">
            <v>N</v>
          </cell>
          <cell r="P168" t="str">
            <v>N</v>
          </cell>
          <cell r="Q168" t="str">
            <v>Y</v>
          </cell>
          <cell r="R168" t="str">
            <v>N</v>
          </cell>
          <cell r="S168" t="str">
            <v>Y</v>
          </cell>
          <cell r="AB168" t="str">
            <v>N</v>
          </cell>
          <cell r="AC168" t="str">
            <v>IHPNT0NCN8000</v>
          </cell>
          <cell r="AD168">
            <v>38510</v>
          </cell>
          <cell r="AE168">
            <v>44719</v>
          </cell>
          <cell r="AF168">
            <v>0</v>
          </cell>
          <cell r="AG168">
            <v>2</v>
          </cell>
          <cell r="AH168" t="str">
            <v>Active</v>
          </cell>
          <cell r="AI168" t="str">
            <v>PREMISES LICENCE</v>
          </cell>
          <cell r="AK168" t="str">
            <v>Corporate Business</v>
          </cell>
          <cell r="AL168" t="str">
            <v>JD Wetherspoon Plc</v>
          </cell>
          <cell r="AM168" t="str">
            <v>Wetherspoon House, Central Par</v>
          </cell>
          <cell r="AN168" t="str">
            <v>Reeds Crescent</v>
          </cell>
          <cell r="AO168" t="str">
            <v>Watford</v>
          </cell>
          <cell r="AP168" t="str">
            <v>WD24 4QH</v>
          </cell>
          <cell r="AQ168">
            <v>320</v>
          </cell>
          <cell r="AR168" t="str">
            <v>Y</v>
          </cell>
          <cell r="AS168" t="str">
            <v>Wheatley</v>
          </cell>
        </row>
        <row r="169">
          <cell r="B169" t="str">
            <v>11/00653/LAPRE</v>
          </cell>
          <cell r="C169" t="str">
            <v>ROLLACITY</v>
          </cell>
          <cell r="D169" t="str">
            <v>12 PURDEYS WAY</v>
          </cell>
          <cell r="F169" t="str">
            <v>ROCHFORD</v>
          </cell>
          <cell r="G169" t="str">
            <v>ESSEX</v>
          </cell>
          <cell r="H169" t="str">
            <v>SS4 1NE</v>
          </cell>
          <cell r="I169" t="str">
            <v>ACTIVITY CENTRE</v>
          </cell>
          <cell r="J169" t="str">
            <v>C</v>
          </cell>
          <cell r="K169">
            <v>62500</v>
          </cell>
          <cell r="L169" t="str">
            <v>N</v>
          </cell>
          <cell r="M169" t="str">
            <v>YES XMAS EVE &amp; NYE TILL 01:00</v>
          </cell>
          <cell r="N169" t="str">
            <v>N</v>
          </cell>
          <cell r="O169" t="str">
            <v>N</v>
          </cell>
          <cell r="P169" t="str">
            <v>Y</v>
          </cell>
          <cell r="Q169" t="str">
            <v>N</v>
          </cell>
          <cell r="R169" t="str">
            <v>N</v>
          </cell>
          <cell r="T169" t="str">
            <v>Y</v>
          </cell>
          <cell r="W169" t="str">
            <v>Y</v>
          </cell>
          <cell r="Y169" t="str">
            <v>Y</v>
          </cell>
          <cell r="Z169" t="str">
            <v>Y</v>
          </cell>
          <cell r="AA169" t="str">
            <v>Y</v>
          </cell>
          <cell r="AB169" t="str">
            <v>Y</v>
          </cell>
          <cell r="AC169" t="str">
            <v>LVF939NC0AS00</v>
          </cell>
          <cell r="AD169">
            <v>40876</v>
          </cell>
          <cell r="AE169">
            <v>44557</v>
          </cell>
          <cell r="AF169">
            <v>0</v>
          </cell>
          <cell r="AG169">
            <v>2</v>
          </cell>
          <cell r="AH169" t="str">
            <v>Active</v>
          </cell>
          <cell r="AI169" t="str">
            <v>PREMISES LICENCE</v>
          </cell>
          <cell r="AK169" t="str">
            <v>Corporate Business</v>
          </cell>
          <cell r="AL169" t="str">
            <v>ROLLACITY</v>
          </cell>
          <cell r="AM169" t="str">
            <v>12 PURDEYS WAY</v>
          </cell>
          <cell r="AN169" t="str">
            <v>ROCHFORD</v>
          </cell>
          <cell r="AO169" t="str">
            <v>ESSEX</v>
          </cell>
          <cell r="AP169" t="str">
            <v>SS4 1NE</v>
          </cell>
          <cell r="AQ169">
            <v>295</v>
          </cell>
          <cell r="AR169" t="str">
            <v>N</v>
          </cell>
          <cell r="AS169" t="str">
            <v>Rochford</v>
          </cell>
        </row>
        <row r="170">
          <cell r="B170" t="str">
            <v>08/00761/LAPRE</v>
          </cell>
          <cell r="C170" t="str">
            <v>RONNIES</v>
          </cell>
          <cell r="D170" t="str">
            <v>18 SPA ROAD</v>
          </cell>
          <cell r="F170" t="str">
            <v>HOCKLEY</v>
          </cell>
          <cell r="G170" t="str">
            <v>ESSEX</v>
          </cell>
          <cell r="H170" t="str">
            <v>SS5 4PH</v>
          </cell>
          <cell r="I170" t="str">
            <v xml:space="preserve">BAR	</v>
          </cell>
          <cell r="J170" t="str">
            <v>B</v>
          </cell>
          <cell r="K170">
            <v>14750</v>
          </cell>
          <cell r="L170" t="str">
            <v>Y</v>
          </cell>
          <cell r="M170" t="str">
            <v>YES 1 HOUR</v>
          </cell>
          <cell r="N170" t="str">
            <v>N</v>
          </cell>
          <cell r="O170" t="str">
            <v>N</v>
          </cell>
          <cell r="P170" t="str">
            <v>N</v>
          </cell>
          <cell r="Q170" t="str">
            <v>Y</v>
          </cell>
          <cell r="R170" t="str">
            <v>N</v>
          </cell>
          <cell r="S170" t="str">
            <v>Y</v>
          </cell>
          <cell r="T170" t="str">
            <v>Y</v>
          </cell>
          <cell r="V170" t="str">
            <v>Y</v>
          </cell>
          <cell r="Y170" t="str">
            <v>Y</v>
          </cell>
          <cell r="Z170" t="str">
            <v>Y</v>
          </cell>
          <cell r="AA170" t="str">
            <v>Y</v>
          </cell>
          <cell r="AB170" t="str">
            <v>Y</v>
          </cell>
          <cell r="AC170" t="str">
            <v>KC0TC7NC09M00</v>
          </cell>
          <cell r="AD170">
            <v>39799</v>
          </cell>
          <cell r="AE170">
            <v>44574</v>
          </cell>
          <cell r="AF170">
            <v>0</v>
          </cell>
          <cell r="AG170">
            <v>0</v>
          </cell>
          <cell r="AH170" t="str">
            <v>Active</v>
          </cell>
          <cell r="AI170" t="str">
            <v>PREMISES LICENCE</v>
          </cell>
          <cell r="AJ170" t="str">
            <v>Victoria Burton</v>
          </cell>
          <cell r="AK170" t="str">
            <v>Owner</v>
          </cell>
          <cell r="AL170" t="str">
            <v>RONNIES</v>
          </cell>
          <cell r="AM170" t="str">
            <v>18 SPA ROAD</v>
          </cell>
          <cell r="AN170" t="str">
            <v>HOCKLEY</v>
          </cell>
          <cell r="AO170" t="str">
            <v>ESSEX</v>
          </cell>
          <cell r="AP170" t="str">
            <v>SS5 4PH</v>
          </cell>
          <cell r="AQ170">
            <v>180</v>
          </cell>
          <cell r="AR170" t="str">
            <v>N</v>
          </cell>
          <cell r="AS170" t="str">
            <v>Hockley</v>
          </cell>
        </row>
        <row r="171">
          <cell r="B171" t="str">
            <v>05/00713/LAPRE</v>
          </cell>
          <cell r="C171" t="str">
            <v>ROSE &amp; CROWN</v>
          </cell>
          <cell r="D171" t="str">
            <v>42 NORTH STREET</v>
          </cell>
          <cell r="F171" t="str">
            <v>ROCHFORD</v>
          </cell>
          <cell r="G171" t="str">
            <v>ESSEX</v>
          </cell>
          <cell r="H171" t="str">
            <v>SS4 1AD</v>
          </cell>
          <cell r="I171" t="str">
            <v xml:space="preserve">PUBLIC HOUSE	</v>
          </cell>
          <cell r="J171" t="str">
            <v>B</v>
          </cell>
          <cell r="K171">
            <v>11000</v>
          </cell>
          <cell r="L171" t="str">
            <v>Y</v>
          </cell>
          <cell r="M171" t="str">
            <v>YES 1 HOUR</v>
          </cell>
          <cell r="N171" t="str">
            <v>N</v>
          </cell>
          <cell r="O171" t="str">
            <v>N</v>
          </cell>
          <cell r="P171" t="str">
            <v>N</v>
          </cell>
          <cell r="Q171" t="str">
            <v>Y</v>
          </cell>
          <cell r="R171" t="str">
            <v>N</v>
          </cell>
          <cell r="S171" t="str">
            <v>Y</v>
          </cell>
          <cell r="T171" t="str">
            <v>Y</v>
          </cell>
          <cell r="U171" t="str">
            <v>Y</v>
          </cell>
          <cell r="V171" t="str">
            <v>Y</v>
          </cell>
          <cell r="W171" t="str">
            <v>Y</v>
          </cell>
          <cell r="Y171" t="str">
            <v>Y</v>
          </cell>
          <cell r="Z171" t="str">
            <v>Y</v>
          </cell>
          <cell r="AA171" t="str">
            <v>Y</v>
          </cell>
          <cell r="AB171" t="str">
            <v>Y</v>
          </cell>
          <cell r="AC171" t="str">
            <v>IKWUE9NCN8000</v>
          </cell>
          <cell r="AD171">
            <v>38572</v>
          </cell>
          <cell r="AE171">
            <v>44789</v>
          </cell>
          <cell r="AF171">
            <v>0</v>
          </cell>
          <cell r="AG171">
            <v>0</v>
          </cell>
          <cell r="AH171" t="str">
            <v>Active</v>
          </cell>
          <cell r="AI171" t="str">
            <v>PREMISES LICENCE</v>
          </cell>
          <cell r="AJ171" t="str">
            <v>Ms Andrea Mary Gorman</v>
          </cell>
          <cell r="AK171" t="str">
            <v>Owner</v>
          </cell>
          <cell r="AL171" t="str">
            <v>ROSE &amp; CROWN</v>
          </cell>
          <cell r="AM171" t="str">
            <v>42 NORTH STREET</v>
          </cell>
          <cell r="AN171" t="str">
            <v>ROCHFORD</v>
          </cell>
          <cell r="AO171" t="str">
            <v>ESSEX</v>
          </cell>
          <cell r="AP171" t="str">
            <v>SS4 1AD</v>
          </cell>
          <cell r="AQ171">
            <v>180</v>
          </cell>
          <cell r="AR171" t="str">
            <v>N</v>
          </cell>
          <cell r="AS171" t="str">
            <v>Rochford</v>
          </cell>
        </row>
        <row r="172">
          <cell r="B172" t="str">
            <v>05/00317/LACLU</v>
          </cell>
          <cell r="C172" t="str">
            <v>ROYAL BRITISH LEGION - HOCKLEY</v>
          </cell>
          <cell r="D172" t="str">
            <v>WHITE HART LANE</v>
          </cell>
          <cell r="F172" t="str">
            <v>HOCKLEY</v>
          </cell>
          <cell r="G172" t="str">
            <v>ESSEX</v>
          </cell>
          <cell r="H172" t="str">
            <v>SS5 4DQ</v>
          </cell>
          <cell r="I172" t="str">
            <v>CLUB</v>
          </cell>
          <cell r="J172" t="str">
            <v>B</v>
          </cell>
          <cell r="K172">
            <v>17000</v>
          </cell>
          <cell r="L172" t="str">
            <v>Y</v>
          </cell>
          <cell r="M172" t="str">
            <v>YES XMAS EVE &amp; NYE TILL 01:00</v>
          </cell>
          <cell r="N172" t="str">
            <v>N</v>
          </cell>
          <cell r="O172" t="str">
            <v>N</v>
          </cell>
          <cell r="P172" t="str">
            <v>N</v>
          </cell>
          <cell r="Q172" t="str">
            <v>Y</v>
          </cell>
          <cell r="R172" t="str">
            <v>N</v>
          </cell>
          <cell r="T172" t="str">
            <v>Y</v>
          </cell>
          <cell r="AB172" t="str">
            <v>N</v>
          </cell>
          <cell r="AC172" t="e">
            <v>#N/A</v>
          </cell>
          <cell r="AE172">
            <v>44684</v>
          </cell>
          <cell r="AF172">
            <v>0</v>
          </cell>
          <cell r="AG172">
            <v>0</v>
          </cell>
          <cell r="AH172" t="str">
            <v>Active</v>
          </cell>
          <cell r="AI172" t="str">
            <v>CLUB CERTIFICATE</v>
          </cell>
          <cell r="AJ172" t="str">
            <v>The Secretary</v>
          </cell>
          <cell r="AK172" t="str">
            <v>Corporate Business</v>
          </cell>
          <cell r="AL172" t="str">
            <v>Hockley ·&amp; District Royal British Legion Club Ltd</v>
          </cell>
          <cell r="AM172" t="str">
            <v>White Hart Lane</v>
          </cell>
          <cell r="AN172" t="str">
            <v>Hawkwell, Hockley</v>
          </cell>
          <cell r="AO172" t="str">
            <v>ESSEX</v>
          </cell>
          <cell r="AP172" t="str">
            <v>SS5 4DQ</v>
          </cell>
          <cell r="AQ172">
            <v>180</v>
          </cell>
          <cell r="AR172" t="str">
            <v>N</v>
          </cell>
        </row>
        <row r="173">
          <cell r="B173" t="str">
            <v>05/00183/LACLU</v>
          </cell>
          <cell r="C173" t="str">
            <v>ROYAL BRITISH LEGION - RAYLEIG</v>
          </cell>
          <cell r="D173" t="str">
            <v>2 LONDON HILL</v>
          </cell>
          <cell r="F173" t="str">
            <v>RAYLEIGH</v>
          </cell>
          <cell r="G173" t="str">
            <v>ESSEX</v>
          </cell>
          <cell r="H173" t="str">
            <v>SS6 7HP</v>
          </cell>
          <cell r="I173" t="str">
            <v xml:space="preserve">CLUB 	</v>
          </cell>
          <cell r="J173" t="str">
            <v>B</v>
          </cell>
          <cell r="K173">
            <v>18750</v>
          </cell>
          <cell r="L173" t="str">
            <v>N</v>
          </cell>
          <cell r="M173" t="str">
            <v>NO</v>
          </cell>
          <cell r="N173" t="str">
            <v>N</v>
          </cell>
          <cell r="O173" t="str">
            <v>N</v>
          </cell>
          <cell r="P173" t="str">
            <v>N</v>
          </cell>
          <cell r="Q173" t="str">
            <v>Y</v>
          </cell>
          <cell r="R173" t="str">
            <v>N</v>
          </cell>
          <cell r="S173" t="str">
            <v>Y</v>
          </cell>
          <cell r="T173" t="str">
            <v>Y</v>
          </cell>
          <cell r="U173" t="str">
            <v>Y</v>
          </cell>
          <cell r="V173" t="str">
            <v>Y</v>
          </cell>
          <cell r="W173" t="str">
            <v>Y</v>
          </cell>
          <cell r="Y173" t="str">
            <v>Y</v>
          </cell>
          <cell r="Z173" t="str">
            <v>Y</v>
          </cell>
          <cell r="AA173" t="str">
            <v>Y</v>
          </cell>
          <cell r="AB173" t="str">
            <v>Y</v>
          </cell>
          <cell r="AC173" t="e">
            <v>#N/A</v>
          </cell>
          <cell r="AE173">
            <v>44701</v>
          </cell>
          <cell r="AF173">
            <v>0</v>
          </cell>
          <cell r="AG173">
            <v>0</v>
          </cell>
          <cell r="AH173" t="str">
            <v>Active</v>
          </cell>
          <cell r="AI173" t="str">
            <v>CLUB CERTIFICATE</v>
          </cell>
          <cell r="AJ173" t="str">
            <v>The Secretary</v>
          </cell>
          <cell r="AK173" t="str">
            <v>Corporate Business</v>
          </cell>
          <cell r="AL173" t="str">
            <v>Royal British Legion Club (Rayleigh) Ltd</v>
          </cell>
          <cell r="AM173" t="str">
            <v>2 LONDON HILL</v>
          </cell>
          <cell r="AN173" t="str">
            <v>RAYLEIGH</v>
          </cell>
          <cell r="AO173" t="str">
            <v>ESSEX</v>
          </cell>
          <cell r="AP173" t="str">
            <v>SS6 7HP</v>
          </cell>
          <cell r="AQ173">
            <v>180</v>
          </cell>
          <cell r="AR173" t="str">
            <v>N</v>
          </cell>
        </row>
        <row r="174">
          <cell r="B174" t="str">
            <v>05/00192/LACLU</v>
          </cell>
          <cell r="C174" t="str">
            <v>ROYAL BRITISH LEGION - GT WAKE</v>
          </cell>
          <cell r="D174" t="str">
            <v>204 HIGH STREET</v>
          </cell>
          <cell r="E174" t="str">
            <v>GREAT WAKERING</v>
          </cell>
          <cell r="F174" t="str">
            <v>SOUTHEND-ON-SEA</v>
          </cell>
          <cell r="G174" t="str">
            <v>ESSEX</v>
          </cell>
          <cell r="H174" t="str">
            <v>SS3 0HF</v>
          </cell>
          <cell r="I174" t="str">
            <v>CLUB</v>
          </cell>
          <cell r="J174" t="str">
            <v>B</v>
          </cell>
          <cell r="K174">
            <v>11000</v>
          </cell>
          <cell r="L174" t="str">
            <v>Y</v>
          </cell>
          <cell r="M174" t="str">
            <v>YES XMAS EVE &amp; BOXING TILL 01:00</v>
          </cell>
          <cell r="N174" t="str">
            <v>N</v>
          </cell>
          <cell r="O174" t="str">
            <v>N</v>
          </cell>
          <cell r="P174" t="str">
            <v>N</v>
          </cell>
          <cell r="Q174" t="str">
            <v>Y</v>
          </cell>
          <cell r="R174" t="str">
            <v>N</v>
          </cell>
          <cell r="T174" t="str">
            <v>Y</v>
          </cell>
          <cell r="V174" t="str">
            <v>Y</v>
          </cell>
          <cell r="W174" t="str">
            <v>Y</v>
          </cell>
          <cell r="Y174" t="str">
            <v>Y</v>
          </cell>
          <cell r="Z174" t="str">
            <v>Y</v>
          </cell>
          <cell r="AA174" t="str">
            <v>Y</v>
          </cell>
          <cell r="AB174" t="str">
            <v>Y</v>
          </cell>
          <cell r="AC174" t="e">
            <v>#N/A</v>
          </cell>
          <cell r="AE174">
            <v>44731</v>
          </cell>
          <cell r="AF174">
            <v>0</v>
          </cell>
          <cell r="AG174">
            <v>0</v>
          </cell>
          <cell r="AH174" t="str">
            <v>Active</v>
          </cell>
          <cell r="AI174" t="str">
            <v>CLUB CERTIFICATE</v>
          </cell>
          <cell r="AJ174" t="str">
            <v>The Secretary Alan Cripps</v>
          </cell>
          <cell r="AK174" t="str">
            <v>Corporate Business</v>
          </cell>
          <cell r="AL174" t="str">
            <v>Great Wakering ·&amp; District Royal British Legion Cl</v>
          </cell>
          <cell r="AM174" t="str">
            <v>204 HIGH STREET</v>
          </cell>
          <cell r="AN174" t="str">
            <v>SOUTHEND-ON-SEA</v>
          </cell>
          <cell r="AO174" t="str">
            <v>ESSEX</v>
          </cell>
          <cell r="AP174" t="str">
            <v>SS3 0HF</v>
          </cell>
          <cell r="AQ174">
            <v>180</v>
          </cell>
          <cell r="AR174" t="str">
            <v>N</v>
          </cell>
        </row>
        <row r="175">
          <cell r="B175" t="str">
            <v>05/00531/LAPRE</v>
          </cell>
          <cell r="C175" t="str">
            <v>ROYAL OAK</v>
          </cell>
          <cell r="D175" t="str">
            <v>STAMBRIDGE ROAD</v>
          </cell>
          <cell r="E175" t="str">
            <v>STAMBRIDGE</v>
          </cell>
          <cell r="F175" t="str">
            <v>ROCHFORD</v>
          </cell>
          <cell r="G175" t="str">
            <v>ESSEX</v>
          </cell>
          <cell r="H175" t="str">
            <v>SS4 2AX</v>
          </cell>
          <cell r="I175" t="str">
            <v xml:space="preserve">PUBLIC HOUSE	</v>
          </cell>
          <cell r="J175" t="str">
            <v>C</v>
          </cell>
          <cell r="K175">
            <v>43500</v>
          </cell>
          <cell r="L175" t="str">
            <v>Y</v>
          </cell>
          <cell r="M175" t="str">
            <v>YES 1 HOUR</v>
          </cell>
          <cell r="N175" t="str">
            <v>N</v>
          </cell>
          <cell r="O175" t="str">
            <v>N</v>
          </cell>
          <cell r="P175" t="str">
            <v>N</v>
          </cell>
          <cell r="Q175" t="str">
            <v>Y</v>
          </cell>
          <cell r="R175" t="str">
            <v>N</v>
          </cell>
          <cell r="S175" t="str">
            <v>Y</v>
          </cell>
          <cell r="T175" t="str">
            <v>Y</v>
          </cell>
          <cell r="Y175" t="str">
            <v>Y</v>
          </cell>
          <cell r="Z175" t="str">
            <v>Y</v>
          </cell>
          <cell r="AA175" t="str">
            <v>Y</v>
          </cell>
          <cell r="AB175" t="str">
            <v>Y</v>
          </cell>
          <cell r="AC175" t="str">
            <v>IK1CXSNCN8000</v>
          </cell>
          <cell r="AD175">
            <v>38555</v>
          </cell>
          <cell r="AE175">
            <v>44788</v>
          </cell>
          <cell r="AF175">
            <v>0</v>
          </cell>
          <cell r="AG175">
            <v>0</v>
          </cell>
          <cell r="AH175" t="str">
            <v>Active</v>
          </cell>
          <cell r="AI175" t="str">
            <v>PREMISES LICENCE</v>
          </cell>
          <cell r="AJ175" t="str">
            <v>Lee Carter</v>
          </cell>
          <cell r="AK175" t="str">
            <v>Owner</v>
          </cell>
          <cell r="AL175" t="str">
            <v>ROYAL OAK</v>
          </cell>
          <cell r="AM175" t="str">
            <v>STAMBRIDGE ROAD</v>
          </cell>
          <cell r="AN175" t="str">
            <v>ROCHFORD</v>
          </cell>
          <cell r="AO175" t="str">
            <v>ESSEX</v>
          </cell>
          <cell r="AP175" t="str">
            <v>SS4 2AX</v>
          </cell>
          <cell r="AQ175">
            <v>295</v>
          </cell>
          <cell r="AR175" t="str">
            <v>N</v>
          </cell>
          <cell r="AS175" t="str">
            <v>Hockley &amp; Ashingdon</v>
          </cell>
        </row>
        <row r="176">
          <cell r="B176" t="str">
            <v>05/00502/LAPRE</v>
          </cell>
          <cell r="C176" t="str">
            <v>SAFFRON TANDOORI</v>
          </cell>
          <cell r="D176" t="str">
            <v>32 EASTWOOD ROAD</v>
          </cell>
          <cell r="F176" t="str">
            <v>RAYLEIGH</v>
          </cell>
          <cell r="G176" t="str">
            <v>ESSEX</v>
          </cell>
          <cell r="H176" t="str">
            <v>SS6 7JQ</v>
          </cell>
          <cell r="I176" t="str">
            <v xml:space="preserve">RESTAURANT	</v>
          </cell>
          <cell r="J176" t="str">
            <v>B</v>
          </cell>
          <cell r="K176">
            <v>18000</v>
          </cell>
          <cell r="L176" t="str">
            <v>Y</v>
          </cell>
          <cell r="M176" t="str">
            <v>NO</v>
          </cell>
          <cell r="N176" t="str">
            <v>N</v>
          </cell>
          <cell r="O176" t="str">
            <v>N</v>
          </cell>
          <cell r="P176" t="str">
            <v>Y</v>
          </cell>
          <cell r="Q176" t="str">
            <v>N</v>
          </cell>
          <cell r="R176" t="str">
            <v>N</v>
          </cell>
          <cell r="AB176" t="str">
            <v>N</v>
          </cell>
          <cell r="AC176" t="str">
            <v>IJXIFCNC38000</v>
          </cell>
          <cell r="AD176">
            <v>38553</v>
          </cell>
          <cell r="AE176">
            <v>44763</v>
          </cell>
          <cell r="AF176">
            <v>0</v>
          </cell>
          <cell r="AG176">
            <v>0</v>
          </cell>
          <cell r="AH176" t="str">
            <v>Active</v>
          </cell>
          <cell r="AI176" t="str">
            <v>PREMISES LICENCE</v>
          </cell>
          <cell r="AJ176" t="str">
            <v>Mr Mohammed Jubair Hussain</v>
          </cell>
          <cell r="AK176" t="str">
            <v>Owner</v>
          </cell>
          <cell r="AM176" t="str">
            <v>49 Westbourne Grove</v>
          </cell>
          <cell r="AN176" t="str">
            <v>Westcliff</v>
          </cell>
          <cell r="AO176" t="str">
            <v>ESSEX</v>
          </cell>
          <cell r="AP176" t="str">
            <v>SS0 9TG</v>
          </cell>
          <cell r="AQ176">
            <v>180</v>
          </cell>
          <cell r="AR176" t="str">
            <v>Y</v>
          </cell>
          <cell r="AS176" t="str">
            <v>Whitehouse</v>
          </cell>
        </row>
        <row r="177">
          <cell r="B177" t="str">
            <v>11/00661/LAPRE</v>
          </cell>
          <cell r="C177" t="str">
            <v>SAINSBURYS</v>
          </cell>
          <cell r="D177" t="str">
            <v>40 SPA ROAD</v>
          </cell>
          <cell r="F177" t="str">
            <v>HOCKLEY</v>
          </cell>
          <cell r="G177" t="str">
            <v>ESSEX</v>
          </cell>
          <cell r="H177" t="str">
            <v>SS5 4PH</v>
          </cell>
          <cell r="I177" t="str">
            <v xml:space="preserve">SUPERMARKET	</v>
          </cell>
          <cell r="J177" t="str">
            <v>C</v>
          </cell>
          <cell r="K177">
            <v>37500</v>
          </cell>
          <cell r="L177" t="str">
            <v>N</v>
          </cell>
          <cell r="M177" t="str">
            <v>NO</v>
          </cell>
          <cell r="N177" t="str">
            <v>N</v>
          </cell>
          <cell r="O177" t="str">
            <v>Y</v>
          </cell>
          <cell r="P177" t="str">
            <v>N</v>
          </cell>
          <cell r="Q177" t="str">
            <v>N</v>
          </cell>
          <cell r="R177" t="str">
            <v>N</v>
          </cell>
          <cell r="AB177" t="str">
            <v>N</v>
          </cell>
          <cell r="AC177">
            <v>0</v>
          </cell>
          <cell r="AD177">
            <v>40544</v>
          </cell>
          <cell r="AE177">
            <v>44560</v>
          </cell>
          <cell r="AF177">
            <v>0</v>
          </cell>
          <cell r="AG177">
            <v>2</v>
          </cell>
          <cell r="AH177" t="str">
            <v>Active</v>
          </cell>
          <cell r="AI177" t="str">
            <v>PREMISES LICENCE</v>
          </cell>
          <cell r="AK177" t="str">
            <v>Owner</v>
          </cell>
          <cell r="AL177" t="str">
            <v>SAINSBURYS - Spa Rd</v>
          </cell>
          <cell r="AM177" t="str">
            <v>40 SPA ROAD</v>
          </cell>
          <cell r="AN177" t="str">
            <v>HOCKLEY</v>
          </cell>
          <cell r="AO177" t="str">
            <v>ESSEX</v>
          </cell>
          <cell r="AP177" t="str">
            <v>SS5 4PH</v>
          </cell>
          <cell r="AQ177">
            <v>295</v>
          </cell>
          <cell r="AR177" t="str">
            <v>N</v>
          </cell>
          <cell r="AS177" t="str">
            <v>Hockley</v>
          </cell>
        </row>
        <row r="178">
          <cell r="B178" t="str">
            <v>12/00221/LAPRE</v>
          </cell>
          <cell r="C178" t="str">
            <v>SAINSBURYS</v>
          </cell>
          <cell r="D178" t="str">
            <v>239-241 EASTWOOD ROAD</v>
          </cell>
          <cell r="F178" t="str">
            <v>RAYLEIGH</v>
          </cell>
          <cell r="G178" t="str">
            <v>ESSEX</v>
          </cell>
          <cell r="H178" t="str">
            <v>SS6 7LF</v>
          </cell>
          <cell r="I178" t="str">
            <v xml:space="preserve">SUPERMARKET	</v>
          </cell>
          <cell r="J178" t="str">
            <v>C</v>
          </cell>
          <cell r="K178">
            <v>34000</v>
          </cell>
          <cell r="L178" t="str">
            <v>N</v>
          </cell>
          <cell r="M178" t="str">
            <v>NO</v>
          </cell>
          <cell r="N178" t="str">
            <v>N</v>
          </cell>
          <cell r="O178" t="str">
            <v>Y</v>
          </cell>
          <cell r="P178" t="str">
            <v>N</v>
          </cell>
          <cell r="Q178" t="str">
            <v>N</v>
          </cell>
          <cell r="R178" t="str">
            <v>N</v>
          </cell>
          <cell r="AB178" t="str">
            <v>N</v>
          </cell>
          <cell r="AC178" t="str">
            <v>M1YAGYNC0AM00</v>
          </cell>
          <cell r="AD178">
            <v>41003</v>
          </cell>
          <cell r="AE178">
            <v>44709</v>
          </cell>
          <cell r="AF178">
            <v>0</v>
          </cell>
          <cell r="AG178">
            <v>2</v>
          </cell>
          <cell r="AH178" t="str">
            <v>Active</v>
          </cell>
          <cell r="AI178" t="str">
            <v>PREMISES LICENCE</v>
          </cell>
          <cell r="AK178" t="str">
            <v>Consultant</v>
          </cell>
          <cell r="AL178" t="str">
            <v>Winckworth Sherwood Solicitors</v>
          </cell>
          <cell r="AM178" t="str">
            <v>Minerva House, 5 Montague Clos</v>
          </cell>
          <cell r="AO178" t="str">
            <v>London</v>
          </cell>
          <cell r="AP178" t="str">
            <v>SE1 9BB</v>
          </cell>
          <cell r="AQ178">
            <v>295</v>
          </cell>
          <cell r="AR178" t="str">
            <v>N</v>
          </cell>
          <cell r="AS178" t="str">
            <v>Rayleigh Central</v>
          </cell>
        </row>
        <row r="179">
          <cell r="B179" t="str">
            <v>10/00453/LAPRE</v>
          </cell>
          <cell r="C179" t="str">
            <v>SAINSBURYS</v>
          </cell>
          <cell r="D179" t="str">
            <v>74 -78  WEST STREET</v>
          </cell>
          <cell r="F179" t="str">
            <v>ROCHFORD</v>
          </cell>
          <cell r="G179" t="str">
            <v>ESSEX</v>
          </cell>
          <cell r="H179" t="str">
            <v>SS4 1AS</v>
          </cell>
          <cell r="I179" t="str">
            <v>OFF LICENCE</v>
          </cell>
          <cell r="J179" t="str">
            <v>C</v>
          </cell>
          <cell r="K179">
            <v>68500</v>
          </cell>
          <cell r="L179" t="str">
            <v>N</v>
          </cell>
          <cell r="M179" t="str">
            <v>NO</v>
          </cell>
          <cell r="N179" t="str">
            <v>N</v>
          </cell>
          <cell r="O179" t="str">
            <v>Y</v>
          </cell>
          <cell r="P179" t="str">
            <v>N</v>
          </cell>
          <cell r="Q179" t="str">
            <v>N</v>
          </cell>
          <cell r="R179" t="str">
            <v>N</v>
          </cell>
          <cell r="AB179" t="str">
            <v>N</v>
          </cell>
          <cell r="AC179" t="str">
            <v>L5AEE3NC0C700</v>
          </cell>
          <cell r="AD179">
            <v>40368</v>
          </cell>
          <cell r="AE179">
            <v>44782</v>
          </cell>
          <cell r="AF179">
            <v>0</v>
          </cell>
          <cell r="AG179">
            <v>0</v>
          </cell>
          <cell r="AH179" t="str">
            <v>Active</v>
          </cell>
          <cell r="AI179" t="str">
            <v>PREMISES LICENCE</v>
          </cell>
          <cell r="AK179" t="str">
            <v>Consultant</v>
          </cell>
          <cell r="AL179" t="str">
            <v>Winckworth Sherwood Solicitors</v>
          </cell>
          <cell r="AM179" t="str">
            <v>Minerva House, 5 Montague Clos</v>
          </cell>
          <cell r="AO179" t="str">
            <v>London</v>
          </cell>
          <cell r="AP179" t="str">
            <v>SE1 9BB</v>
          </cell>
          <cell r="AQ179">
            <v>295</v>
          </cell>
          <cell r="AR179" t="str">
            <v>N</v>
          </cell>
          <cell r="AS179" t="str">
            <v>Rochford</v>
          </cell>
        </row>
        <row r="180">
          <cell r="B180" t="str">
            <v>05/00282/LAPRE</v>
          </cell>
          <cell r="C180" t="str">
            <v>ROSE GARDEN</v>
          </cell>
          <cell r="D180" t="str">
            <v>THE DOME</v>
          </cell>
          <cell r="E180" t="str">
            <v>LOWER ROAD</v>
          </cell>
          <cell r="F180" t="str">
            <v>HOCKLEY</v>
          </cell>
          <cell r="G180" t="str">
            <v>ESSEX</v>
          </cell>
          <cell r="H180" t="str">
            <v>SS5 5LU</v>
          </cell>
          <cell r="I180" t="str">
            <v xml:space="preserve">RESTAURANT	</v>
          </cell>
          <cell r="J180" t="str">
            <v>B</v>
          </cell>
          <cell r="K180">
            <v>20250</v>
          </cell>
          <cell r="L180" t="str">
            <v>Y</v>
          </cell>
          <cell r="M180" t="str">
            <v>NO</v>
          </cell>
          <cell r="N180" t="str">
            <v>N</v>
          </cell>
          <cell r="O180" t="str">
            <v>N</v>
          </cell>
          <cell r="P180" t="str">
            <v>N</v>
          </cell>
          <cell r="Q180" t="str">
            <v>Y</v>
          </cell>
          <cell r="R180" t="str">
            <v>N</v>
          </cell>
          <cell r="S180" t="str">
            <v>Y</v>
          </cell>
          <cell r="T180" t="str">
            <v>Y</v>
          </cell>
          <cell r="Y180" t="str">
            <v>Y</v>
          </cell>
          <cell r="Z180" t="str">
            <v>Y</v>
          </cell>
          <cell r="AA180" t="str">
            <v>Y</v>
          </cell>
          <cell r="AB180" t="str">
            <v>Y</v>
          </cell>
          <cell r="AC180" t="str">
            <v>II2ZLNNCP6000</v>
          </cell>
          <cell r="AD180">
            <v>38517</v>
          </cell>
          <cell r="AE180">
            <v>44734</v>
          </cell>
          <cell r="AF180">
            <v>0</v>
          </cell>
          <cell r="AG180">
            <v>2</v>
          </cell>
          <cell r="AH180" t="str">
            <v>Active</v>
          </cell>
          <cell r="AI180" t="str">
            <v>PREMISES LICENCE</v>
          </cell>
          <cell r="AJ180" t="str">
            <v>Chulani Satis Perera</v>
          </cell>
          <cell r="AK180" t="str">
            <v>Owner</v>
          </cell>
          <cell r="AL180" t="str">
            <v>ROSE GARDEN</v>
          </cell>
          <cell r="AM180" t="str">
            <v>THE DOME, LOWER ROAD</v>
          </cell>
          <cell r="AN180" t="str">
            <v>HOCKLEY</v>
          </cell>
          <cell r="AO180" t="str">
            <v>ESSEX</v>
          </cell>
          <cell r="AP180" t="str">
            <v>SS5 5LU</v>
          </cell>
          <cell r="AQ180">
            <v>180</v>
          </cell>
          <cell r="AR180" t="str">
            <v>N</v>
          </cell>
          <cell r="AS180" t="str">
            <v>Hullbridge</v>
          </cell>
        </row>
        <row r="181">
          <cell r="B181" t="str">
            <v>11/00549/LAPRE</v>
          </cell>
          <cell r="C181" t="str">
            <v>SANDERS</v>
          </cell>
          <cell r="D181" t="str">
            <v>531  - 533 ASHINGDON ROAD</v>
          </cell>
          <cell r="F181" t="str">
            <v>ROCHFORD</v>
          </cell>
          <cell r="G181" t="str">
            <v>ESSEX</v>
          </cell>
          <cell r="H181" t="str">
            <v>SS4 3HE</v>
          </cell>
          <cell r="I181" t="str">
            <v>OFF LICENCE</v>
          </cell>
          <cell r="J181" t="str">
            <v>B</v>
          </cell>
          <cell r="K181">
            <v>10750</v>
          </cell>
          <cell r="L181" t="str">
            <v>N</v>
          </cell>
          <cell r="M181" t="str">
            <v>NO</v>
          </cell>
          <cell r="N181" t="str">
            <v>N</v>
          </cell>
          <cell r="O181" t="str">
            <v>Y</v>
          </cell>
          <cell r="P181" t="str">
            <v>N</v>
          </cell>
          <cell r="Q181" t="str">
            <v>N</v>
          </cell>
          <cell r="R181" t="str">
            <v>N</v>
          </cell>
          <cell r="AB181" t="str">
            <v>N</v>
          </cell>
          <cell r="AC181" t="str">
            <v>LRLYB6NC0BM00</v>
          </cell>
          <cell r="AD181">
            <v>40802</v>
          </cell>
          <cell r="AE181">
            <v>44851</v>
          </cell>
          <cell r="AF181">
            <v>0</v>
          </cell>
          <cell r="AG181">
            <v>1</v>
          </cell>
          <cell r="AH181" t="str">
            <v>Active</v>
          </cell>
          <cell r="AI181" t="str">
            <v>PREMISES LICENCE</v>
          </cell>
          <cell r="AJ181" t="str">
            <v>Mr Miles  Burrage</v>
          </cell>
          <cell r="AK181" t="str">
            <v>Owner</v>
          </cell>
          <cell r="AM181" t="str">
            <v>Foxhill, Barling Road</v>
          </cell>
          <cell r="AN181" t="str">
            <v>Great Wakering</v>
          </cell>
          <cell r="AO181" t="str">
            <v>ESSEX</v>
          </cell>
          <cell r="AP181" t="str">
            <v>SS3 0ND</v>
          </cell>
          <cell r="AQ181">
            <v>180</v>
          </cell>
          <cell r="AR181" t="str">
            <v>N</v>
          </cell>
          <cell r="AS181" t="str">
            <v>Hawkwell North</v>
          </cell>
        </row>
        <row r="182">
          <cell r="B182" t="str">
            <v>18/00461/LAPRE</v>
          </cell>
          <cell r="C182" t="str">
            <v>SAVERS</v>
          </cell>
          <cell r="D182" t="str">
            <v>55 High Street</v>
          </cell>
          <cell r="E182" t="str">
            <v>Rayleigh</v>
          </cell>
          <cell r="G182" t="str">
            <v>Essex</v>
          </cell>
          <cell r="H182" t="str">
            <v>SS6 7EJ</v>
          </cell>
          <cell r="I182" t="str">
            <v>SUPERMARKET</v>
          </cell>
          <cell r="J182" t="str">
            <v>D</v>
          </cell>
          <cell r="K182">
            <v>93000</v>
          </cell>
          <cell r="L182" t="str">
            <v>N</v>
          </cell>
          <cell r="M182">
            <v>0</v>
          </cell>
          <cell r="N182">
            <v>0</v>
          </cell>
          <cell r="O182" t="str">
            <v>Y</v>
          </cell>
          <cell r="P182">
            <v>0</v>
          </cell>
          <cell r="Q182">
            <v>0</v>
          </cell>
          <cell r="R182" t="str">
            <v>N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 t="str">
            <v>N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D182">
            <v>43413</v>
          </cell>
          <cell r="AE182">
            <v>44509</v>
          </cell>
          <cell r="AF182">
            <v>1</v>
          </cell>
          <cell r="AG182">
            <v>2</v>
          </cell>
          <cell r="AH182" t="str">
            <v>Active</v>
          </cell>
          <cell r="AI182" t="str">
            <v>PREMISES LICENCE</v>
          </cell>
          <cell r="AJ182" t="str">
            <v>Savers Health and Beauty Limit</v>
          </cell>
          <cell r="AK182" t="str">
            <v>Owner</v>
          </cell>
          <cell r="AL182" t="str">
            <v>Hutchinson House</v>
          </cell>
          <cell r="AM182" t="str">
            <v>5 Hester Road</v>
          </cell>
          <cell r="AN182" t="str">
            <v>Battersea</v>
          </cell>
          <cell r="AO182" t="str">
            <v>London</v>
          </cell>
          <cell r="AP182" t="str">
            <v>SW11 4AN</v>
          </cell>
          <cell r="AQ182">
            <v>295</v>
          </cell>
          <cell r="AR182" t="str">
            <v>N</v>
          </cell>
        </row>
        <row r="183">
          <cell r="B183" t="str">
            <v>11/00639/LACLU</v>
          </cell>
          <cell r="C183" t="str">
            <v>SEAWING FLYING CLUB LTD</v>
          </cell>
          <cell r="D183" t="str">
            <v>SOUTH ROAD</v>
          </cell>
          <cell r="E183" t="str">
            <v>SOUTHEND AIRPORT</v>
          </cell>
          <cell r="F183" t="str">
            <v>SOUTHEND ON SEA</v>
          </cell>
          <cell r="G183" t="str">
            <v>ESSEX</v>
          </cell>
          <cell r="H183" t="str">
            <v>SS2 6YF</v>
          </cell>
          <cell r="I183" t="str">
            <v>CLUB</v>
          </cell>
          <cell r="J183" t="str">
            <v>B</v>
          </cell>
          <cell r="K183">
            <v>6100</v>
          </cell>
          <cell r="L183" t="str">
            <v>Y</v>
          </cell>
          <cell r="M183" t="str">
            <v>NO</v>
          </cell>
          <cell r="N183" t="str">
            <v>N</v>
          </cell>
          <cell r="O183" t="str">
            <v>N</v>
          </cell>
          <cell r="P183" t="str">
            <v>N</v>
          </cell>
          <cell r="Q183" t="str">
            <v>Y</v>
          </cell>
          <cell r="R183" t="str">
            <v>N</v>
          </cell>
          <cell r="T183" t="str">
            <v>Y</v>
          </cell>
          <cell r="V183" t="str">
            <v>Y</v>
          </cell>
          <cell r="Y183" t="str">
            <v>Y</v>
          </cell>
          <cell r="Z183" t="str">
            <v>Y</v>
          </cell>
          <cell r="AA183" t="str">
            <v>Y</v>
          </cell>
          <cell r="AB183" t="str">
            <v>Y</v>
          </cell>
          <cell r="AC183" t="e">
            <v>#N/A</v>
          </cell>
          <cell r="AE183">
            <v>44546</v>
          </cell>
          <cell r="AF183">
            <v>0</v>
          </cell>
          <cell r="AG183">
            <v>0</v>
          </cell>
          <cell r="AH183" t="str">
            <v>Active</v>
          </cell>
          <cell r="AI183" t="str">
            <v>CLUB CERTIFICATE</v>
          </cell>
          <cell r="AJ183" t="str">
            <v>Chairman</v>
          </cell>
          <cell r="AK183" t="str">
            <v>Corporate Business</v>
          </cell>
          <cell r="AL183" t="str">
            <v>SEAWING FLYING CLUB LTD</v>
          </cell>
          <cell r="AM183" t="str">
            <v>Southend Airport, SOUTH ROAD</v>
          </cell>
          <cell r="AN183" t="str">
            <v>SOUTHEND ON SEA</v>
          </cell>
          <cell r="AO183" t="str">
            <v>ESSEX</v>
          </cell>
          <cell r="AP183" t="str">
            <v>SS2 6YF</v>
          </cell>
          <cell r="AQ183">
            <v>180</v>
          </cell>
          <cell r="AR183" t="str">
            <v>N</v>
          </cell>
        </row>
        <row r="184">
          <cell r="B184" t="str">
            <v>18/00440/LAPRE</v>
          </cell>
          <cell r="C184" t="str">
            <v>ROCHFORD PARISH COUNCIL</v>
          </cell>
          <cell r="D184" t="str">
            <v>Market Square, West Street and</v>
          </cell>
          <cell r="E184" t="str">
            <v>Rochford</v>
          </cell>
          <cell r="G184" t="str">
            <v>Essex</v>
          </cell>
          <cell r="H184" t="str">
            <v>SS4</v>
          </cell>
          <cell r="I184" t="str">
            <v>OPEN LAND</v>
          </cell>
          <cell r="J184" t="str">
            <v>O</v>
          </cell>
          <cell r="K184">
            <v>0</v>
          </cell>
          <cell r="L184" t="str">
            <v>N</v>
          </cell>
          <cell r="M184">
            <v>0</v>
          </cell>
          <cell r="N184">
            <v>0</v>
          </cell>
          <cell r="O184" t="str">
            <v>N</v>
          </cell>
          <cell r="P184">
            <v>0</v>
          </cell>
          <cell r="Q184">
            <v>0</v>
          </cell>
          <cell r="R184" t="str">
            <v>Y</v>
          </cell>
          <cell r="S184" t="str">
            <v>N</v>
          </cell>
          <cell r="T184" t="str">
            <v>Y</v>
          </cell>
          <cell r="U184" t="str">
            <v>Y</v>
          </cell>
          <cell r="V184" t="str">
            <v>Y</v>
          </cell>
          <cell r="W184" t="str">
            <v>N</v>
          </cell>
          <cell r="X184">
            <v>0</v>
          </cell>
          <cell r="Y184" t="str">
            <v>Y</v>
          </cell>
          <cell r="Z184" t="str">
            <v>Y</v>
          </cell>
          <cell r="AA184" t="str">
            <v>Y</v>
          </cell>
          <cell r="AB184" t="str">
            <v>N</v>
          </cell>
          <cell r="AD184">
            <v>43432</v>
          </cell>
          <cell r="AE184">
            <v>2958465</v>
          </cell>
          <cell r="AF184">
            <v>1</v>
          </cell>
          <cell r="AG184">
            <v>2</v>
          </cell>
          <cell r="AH184" t="str">
            <v>Active</v>
          </cell>
          <cell r="AI184" t="str">
            <v>PREMISES LICENCE</v>
          </cell>
          <cell r="AJ184" t="str">
            <v>Mrs J Rigby</v>
          </cell>
          <cell r="AK184" t="str">
            <v>Corporate Business</v>
          </cell>
          <cell r="AL184" t="str">
            <v>Rochford Parish Council</v>
          </cell>
          <cell r="AM184" t="str">
            <v>Parish Council Rooms</v>
          </cell>
          <cell r="AN184" t="str">
            <v>West Street</v>
          </cell>
          <cell r="AO184" t="str">
            <v>Rochford, Essex</v>
          </cell>
          <cell r="AP184" t="str">
            <v>SS4 1AS</v>
          </cell>
          <cell r="AQ184">
            <v>0</v>
          </cell>
          <cell r="AR184" t="str">
            <v>N</v>
          </cell>
          <cell r="AS184" t="str">
            <v>Roche South</v>
          </cell>
        </row>
        <row r="185">
          <cell r="B185" t="str">
            <v>05/00672/LAPRE</v>
          </cell>
          <cell r="C185" t="str">
            <v xml:space="preserve">STAVROS GRILL </v>
          </cell>
          <cell r="D185" t="str">
            <v>75 WEST STREET</v>
          </cell>
          <cell r="F185" t="str">
            <v>ROCHFORD</v>
          </cell>
          <cell r="G185" t="str">
            <v>ESSEX</v>
          </cell>
          <cell r="H185" t="str">
            <v>SS4 1AX</v>
          </cell>
          <cell r="I185" t="str">
            <v xml:space="preserve">RESTAURANT	</v>
          </cell>
          <cell r="J185" t="str">
            <v>B</v>
          </cell>
          <cell r="K185">
            <v>9700</v>
          </cell>
          <cell r="L185" t="str">
            <v>Y</v>
          </cell>
          <cell r="M185" t="str">
            <v>NO</v>
          </cell>
          <cell r="N185" t="str">
            <v>N</v>
          </cell>
          <cell r="O185" t="str">
            <v>N</v>
          </cell>
          <cell r="P185" t="str">
            <v>Y</v>
          </cell>
          <cell r="Q185" t="str">
            <v>N</v>
          </cell>
          <cell r="R185" t="str">
            <v>N</v>
          </cell>
          <cell r="AB185" t="str">
            <v>N</v>
          </cell>
          <cell r="AC185" t="str">
            <v>IKR4SXNCO6000</v>
          </cell>
          <cell r="AD185">
            <v>38569</v>
          </cell>
          <cell r="AE185">
            <v>44420</v>
          </cell>
          <cell r="AF185">
            <v>0</v>
          </cell>
          <cell r="AG185">
            <v>2</v>
          </cell>
          <cell r="AH185" t="str">
            <v>Active</v>
          </cell>
          <cell r="AI185" t="str">
            <v>PREMISES LICENCE</v>
          </cell>
          <cell r="AJ185" t="str">
            <v xml:space="preserve">Memet Ali Kior </v>
          </cell>
          <cell r="AK185" t="str">
            <v>Owner</v>
          </cell>
          <cell r="AM185" t="str">
            <v xml:space="preserve">719 London Road </v>
          </cell>
          <cell r="AN185" t="str">
            <v xml:space="preserve">Westcliff </v>
          </cell>
          <cell r="AO185" t="str">
            <v>ESSEX</v>
          </cell>
          <cell r="AP185" t="str">
            <v>SS0 9ST</v>
          </cell>
          <cell r="AQ185">
            <v>180</v>
          </cell>
          <cell r="AR185" t="str">
            <v>N</v>
          </cell>
          <cell r="AS185" t="str">
            <v>Rochford</v>
          </cell>
        </row>
        <row r="186">
          <cell r="B186" t="str">
            <v>12/00592/LAPRE</v>
          </cell>
          <cell r="C186" t="str">
            <v>SHELL</v>
          </cell>
          <cell r="D186" t="str">
            <v>113-117 HIGH ROAD</v>
          </cell>
          <cell r="F186" t="str">
            <v>RAYLEIGH</v>
          </cell>
          <cell r="G186" t="str">
            <v>ESSEX</v>
          </cell>
          <cell r="H186" t="str">
            <v>SS6 7SL</v>
          </cell>
          <cell r="I186" t="str">
            <v>PETROL STATION</v>
          </cell>
          <cell r="J186" t="str">
            <v>C</v>
          </cell>
          <cell r="K186">
            <v>43000</v>
          </cell>
          <cell r="L186" t="str">
            <v>N</v>
          </cell>
          <cell r="M186" t="str">
            <v>NO</v>
          </cell>
          <cell r="N186" t="str">
            <v>N</v>
          </cell>
          <cell r="O186" t="str">
            <v>Y</v>
          </cell>
          <cell r="P186" t="str">
            <v>N</v>
          </cell>
          <cell r="Q186" t="str">
            <v>N</v>
          </cell>
          <cell r="R186" t="str">
            <v>N</v>
          </cell>
          <cell r="AB186" t="str">
            <v>N</v>
          </cell>
          <cell r="AC186" t="str">
            <v>M996U8NC0AS00</v>
          </cell>
          <cell r="AD186">
            <v>41144</v>
          </cell>
          <cell r="AE186">
            <v>44824</v>
          </cell>
          <cell r="AF186">
            <v>1</v>
          </cell>
          <cell r="AG186">
            <v>2</v>
          </cell>
          <cell r="AH186" t="str">
            <v>Active</v>
          </cell>
          <cell r="AI186" t="str">
            <v>PREMISES LICENCE</v>
          </cell>
          <cell r="AJ186" t="str">
            <v>Mark Brown</v>
          </cell>
          <cell r="AK186" t="str">
            <v>Consultant</v>
          </cell>
          <cell r="AL186" t="str">
            <v>Lockett &amp; Co</v>
          </cell>
          <cell r="AM186" t="str">
            <v>13 Church Street</v>
          </cell>
          <cell r="AN186" t="str">
            <v>Kidderminster</v>
          </cell>
          <cell r="AO186" t="str">
            <v>Worcestershire</v>
          </cell>
          <cell r="AP186" t="str">
            <v>DY10 2AH</v>
          </cell>
          <cell r="AQ186">
            <v>295</v>
          </cell>
          <cell r="AR186" t="str">
            <v>N</v>
          </cell>
          <cell r="AS186" t="str">
            <v>Whitehouse</v>
          </cell>
        </row>
        <row r="187">
          <cell r="B187" t="str">
            <v>05/00455/LAPRE</v>
          </cell>
          <cell r="C187" t="str">
            <v>SHEPHERD &amp; DOG INN</v>
          </cell>
          <cell r="D187" t="str">
            <v>BALLARDS GORE</v>
          </cell>
          <cell r="E187" t="str">
            <v>PAGLESHAM, STAMBRIDGE</v>
          </cell>
          <cell r="F187" t="str">
            <v>ROCHFORD</v>
          </cell>
          <cell r="G187" t="str">
            <v>ESSEX</v>
          </cell>
          <cell r="H187" t="str">
            <v>SS4 2DA</v>
          </cell>
          <cell r="I187" t="str">
            <v xml:space="preserve">PUBLIC HOUSE	</v>
          </cell>
          <cell r="J187" t="str">
            <v>B</v>
          </cell>
          <cell r="K187">
            <v>26000</v>
          </cell>
          <cell r="L187" t="str">
            <v>Y</v>
          </cell>
          <cell r="N187" t="str">
            <v>N</v>
          </cell>
          <cell r="O187" t="str">
            <v>N</v>
          </cell>
          <cell r="P187" t="str">
            <v>N</v>
          </cell>
          <cell r="Q187" t="str">
            <v>Y</v>
          </cell>
          <cell r="R187" t="str">
            <v>N</v>
          </cell>
          <cell r="S187" t="str">
            <v>Y</v>
          </cell>
          <cell r="T187" t="str">
            <v>Y</v>
          </cell>
          <cell r="V187" t="str">
            <v>Y</v>
          </cell>
          <cell r="W187" t="str">
            <v>Y</v>
          </cell>
          <cell r="Y187" t="str">
            <v>Y</v>
          </cell>
          <cell r="Z187" t="str">
            <v>Y</v>
          </cell>
          <cell r="AA187" t="str">
            <v>Y</v>
          </cell>
          <cell r="AB187" t="str">
            <v>Y</v>
          </cell>
          <cell r="AC187" t="str">
            <v>IJMJJ1NCN8000</v>
          </cell>
          <cell r="AD187">
            <v>38547</v>
          </cell>
          <cell r="AE187">
            <v>44457</v>
          </cell>
          <cell r="AF187">
            <v>1</v>
          </cell>
          <cell r="AG187">
            <v>3</v>
          </cell>
          <cell r="AH187" t="str">
            <v>Active</v>
          </cell>
          <cell r="AI187" t="str">
            <v>PREMISES LICENCE</v>
          </cell>
          <cell r="AJ187" t="str">
            <v>Angela Gorman</v>
          </cell>
          <cell r="AK187" t="str">
            <v>Owner</v>
          </cell>
          <cell r="AL187" t="str">
            <v>SHEPHERD &amp; DOG INN</v>
          </cell>
          <cell r="AM187" t="str">
            <v>BALLARDS GORE</v>
          </cell>
          <cell r="AN187" t="str">
            <v>ROCHFORD</v>
          </cell>
          <cell r="AO187" t="str">
            <v>ESSEX</v>
          </cell>
          <cell r="AP187" t="str">
            <v>SS4 2DA</v>
          </cell>
          <cell r="AQ187">
            <v>180</v>
          </cell>
          <cell r="AR187" t="str">
            <v>N</v>
          </cell>
          <cell r="AS187" t="str">
            <v>Hockley &amp; Ashingdon</v>
          </cell>
        </row>
        <row r="188">
          <cell r="B188" t="str">
            <v>05/00619/LAPRE</v>
          </cell>
          <cell r="C188" t="str">
            <v>SHUHAG TANDOORI</v>
          </cell>
          <cell r="D188" t="str">
            <v>63 SOUTHEND ROAD</v>
          </cell>
          <cell r="F188" t="str">
            <v>HOCKLEY</v>
          </cell>
          <cell r="G188" t="str">
            <v>ESSEX</v>
          </cell>
          <cell r="H188" t="str">
            <v>SS5 4PZ</v>
          </cell>
          <cell r="I188" t="str">
            <v xml:space="preserve">RESTAURANT	</v>
          </cell>
          <cell r="J188" t="str">
            <v>B</v>
          </cell>
          <cell r="K188">
            <v>13000</v>
          </cell>
          <cell r="L188" t="str">
            <v>Y</v>
          </cell>
          <cell r="M188" t="str">
            <v>NO</v>
          </cell>
          <cell r="N188" t="str">
            <v>N</v>
          </cell>
          <cell r="O188" t="str">
            <v>N</v>
          </cell>
          <cell r="P188" t="str">
            <v>Y</v>
          </cell>
          <cell r="Q188" t="str">
            <v>N</v>
          </cell>
          <cell r="R188" t="str">
            <v>N</v>
          </cell>
          <cell r="S188" t="str">
            <v>Y</v>
          </cell>
          <cell r="T188" t="str">
            <v>Y</v>
          </cell>
          <cell r="Z188" t="str">
            <v>Y</v>
          </cell>
          <cell r="AB188" t="str">
            <v>N</v>
          </cell>
          <cell r="AC188" t="str">
            <v>IKLHIINCO6000</v>
          </cell>
          <cell r="AD188">
            <v>38566</v>
          </cell>
          <cell r="AE188">
            <v>44806</v>
          </cell>
          <cell r="AF188">
            <v>0</v>
          </cell>
          <cell r="AG188">
            <v>2</v>
          </cell>
          <cell r="AH188" t="str">
            <v>Active</v>
          </cell>
          <cell r="AI188" t="str">
            <v>PREMISES LICENCE</v>
          </cell>
          <cell r="AL188" t="str">
            <v>SHUHAG TANDOORI</v>
          </cell>
          <cell r="AM188" t="str">
            <v>63 SOUTHEND ROAD</v>
          </cell>
          <cell r="AN188" t="str">
            <v>HOCKLEY</v>
          </cell>
          <cell r="AO188" t="str">
            <v>ESSEX</v>
          </cell>
          <cell r="AP188" t="str">
            <v>SS5 4PZ</v>
          </cell>
          <cell r="AQ188">
            <v>180</v>
          </cell>
          <cell r="AR188" t="str">
            <v>N</v>
          </cell>
          <cell r="AS188" t="str">
            <v>Hockley</v>
          </cell>
        </row>
        <row r="189">
          <cell r="B189" t="str">
            <v>05/00736/LAPRE</v>
          </cell>
          <cell r="C189" t="str">
            <v>SIMLA TANDOORI</v>
          </cell>
          <cell r="D189" t="str">
            <v>301 FERRY ROAD</v>
          </cell>
          <cell r="E189" t="str">
            <v>HULLBRIDGE</v>
          </cell>
          <cell r="F189" t="str">
            <v>HOCKLEY</v>
          </cell>
          <cell r="G189" t="str">
            <v>ESSEX</v>
          </cell>
          <cell r="H189" t="str">
            <v>SS5 6NA</v>
          </cell>
          <cell r="I189" t="str">
            <v xml:space="preserve">RESTAURANT	</v>
          </cell>
          <cell r="J189" t="str">
            <v>B</v>
          </cell>
          <cell r="K189">
            <v>7700</v>
          </cell>
          <cell r="L189" t="str">
            <v>Y</v>
          </cell>
          <cell r="M189" t="str">
            <v>NO</v>
          </cell>
          <cell r="N189" t="str">
            <v>N</v>
          </cell>
          <cell r="O189" t="str">
            <v>N</v>
          </cell>
          <cell r="P189" t="str">
            <v>N</v>
          </cell>
          <cell r="Q189" t="str">
            <v>Y</v>
          </cell>
          <cell r="R189" t="str">
            <v>N</v>
          </cell>
          <cell r="S189" t="str">
            <v>Y</v>
          </cell>
          <cell r="T189" t="str">
            <v>Y</v>
          </cell>
          <cell r="Y189" t="str">
            <v>Y</v>
          </cell>
          <cell r="Z189" t="str">
            <v>Y</v>
          </cell>
          <cell r="AB189" t="str">
            <v>N</v>
          </cell>
          <cell r="AC189" t="str">
            <v>IM1DZONCN8000</v>
          </cell>
          <cell r="AD189">
            <v>38594</v>
          </cell>
          <cell r="AE189">
            <v>44806</v>
          </cell>
          <cell r="AF189">
            <v>0</v>
          </cell>
          <cell r="AG189">
            <v>0</v>
          </cell>
          <cell r="AH189" t="str">
            <v>Active</v>
          </cell>
          <cell r="AI189" t="str">
            <v>PREMISES LICENCE</v>
          </cell>
          <cell r="AK189" t="str">
            <v>Corporate Business</v>
          </cell>
          <cell r="AL189" t="str">
            <v>SIMLA TANDOORI</v>
          </cell>
          <cell r="AM189" t="str">
            <v>301 FERRY ROAD</v>
          </cell>
          <cell r="AN189" t="str">
            <v>HOCKLEY</v>
          </cell>
          <cell r="AO189" t="str">
            <v>ESSEX</v>
          </cell>
          <cell r="AP189" t="str">
            <v>SS5 6NA</v>
          </cell>
          <cell r="AQ189">
            <v>180</v>
          </cell>
          <cell r="AR189" t="str">
            <v>N</v>
          </cell>
          <cell r="AS189" t="str">
            <v>Hullbridge</v>
          </cell>
        </row>
        <row r="190">
          <cell r="B190" t="str">
            <v>12/00137/LAPRE</v>
          </cell>
          <cell r="C190" t="str">
            <v>SKYLARK HOTEL</v>
          </cell>
          <cell r="D190" t="str">
            <v>AVIATION WAY</v>
          </cell>
          <cell r="F190" t="str">
            <v>SOUTHEND-ON-SEA</v>
          </cell>
          <cell r="G190" t="str">
            <v>ESSEX</v>
          </cell>
          <cell r="H190" t="str">
            <v>SS2 6UN</v>
          </cell>
          <cell r="I190" t="str">
            <v>HOTEL</v>
          </cell>
          <cell r="J190" t="str">
            <v>E</v>
          </cell>
          <cell r="K190">
            <v>107000</v>
          </cell>
          <cell r="L190" t="str">
            <v>Y</v>
          </cell>
          <cell r="M190" t="str">
            <v>YES 1 HOUR</v>
          </cell>
          <cell r="N190" t="str">
            <v>N</v>
          </cell>
          <cell r="O190" t="str">
            <v>N</v>
          </cell>
          <cell r="P190" t="str">
            <v>N</v>
          </cell>
          <cell r="Q190" t="str">
            <v>Y</v>
          </cell>
          <cell r="R190" t="str">
            <v>N</v>
          </cell>
          <cell r="S190" t="str">
            <v>Y</v>
          </cell>
          <cell r="T190" t="str">
            <v>Y</v>
          </cell>
          <cell r="V190" t="str">
            <v>Y</v>
          </cell>
          <cell r="Y190" t="str">
            <v>Y</v>
          </cell>
          <cell r="Z190" t="str">
            <v>Y</v>
          </cell>
          <cell r="AA190" t="str">
            <v>Y</v>
          </cell>
          <cell r="AB190" t="str">
            <v>Y</v>
          </cell>
          <cell r="AC190" t="str">
            <v>LZQQG8NC0AM00</v>
          </cell>
          <cell r="AD190">
            <v>40960</v>
          </cell>
          <cell r="AE190">
            <v>44654</v>
          </cell>
          <cell r="AF190">
            <v>1</v>
          </cell>
          <cell r="AG190">
            <v>1</v>
          </cell>
          <cell r="AH190" t="str">
            <v>Active</v>
          </cell>
          <cell r="AI190" t="str">
            <v>PREMISES LICENCE</v>
          </cell>
          <cell r="AJ190" t="str">
            <v>Travelforce Ltd</v>
          </cell>
          <cell r="AK190" t="str">
            <v>Corporate Business</v>
          </cell>
          <cell r="AL190" t="str">
            <v>SKYLARK HOTEL</v>
          </cell>
          <cell r="AM190" t="str">
            <v>AVIATION WAY</v>
          </cell>
          <cell r="AN190" t="str">
            <v>SOUTHEND-ON-SEA</v>
          </cell>
          <cell r="AO190" t="str">
            <v>ESSEX</v>
          </cell>
          <cell r="AP190" t="str">
            <v>SS2 6UN</v>
          </cell>
          <cell r="AQ190">
            <v>350</v>
          </cell>
          <cell r="AR190" t="str">
            <v>N</v>
          </cell>
          <cell r="AS190" t="str">
            <v>Rochford</v>
          </cell>
        </row>
        <row r="191">
          <cell r="B191" t="str">
            <v>05/00410/LAPRE</v>
          </cell>
          <cell r="C191" t="str">
            <v>SMUGGLERS DEN CLUB</v>
          </cell>
          <cell r="D191" t="str">
            <v>315 FERRY ROAD</v>
          </cell>
          <cell r="E191" t="str">
            <v>HULLBRIDGE</v>
          </cell>
          <cell r="F191" t="str">
            <v>HOCKLEY</v>
          </cell>
          <cell r="G191" t="str">
            <v>ESSEX</v>
          </cell>
          <cell r="H191" t="str">
            <v>SS5 6NA</v>
          </cell>
          <cell r="I191" t="str">
            <v xml:space="preserve">CLUB 	</v>
          </cell>
          <cell r="J191" t="str">
            <v>B</v>
          </cell>
          <cell r="K191">
            <v>6200</v>
          </cell>
          <cell r="L191" t="str">
            <v>Y</v>
          </cell>
          <cell r="M191" t="str">
            <v>YES 1 HOUR</v>
          </cell>
          <cell r="N191" t="str">
            <v>N</v>
          </cell>
          <cell r="O191" t="str">
            <v>N</v>
          </cell>
          <cell r="P191" t="str">
            <v>N</v>
          </cell>
          <cell r="Q191" t="str">
            <v>Y</v>
          </cell>
          <cell r="R191" t="str">
            <v>N</v>
          </cell>
          <cell r="S191" t="str">
            <v>Y</v>
          </cell>
          <cell r="T191" t="str">
            <v>Y</v>
          </cell>
          <cell r="W191" t="str">
            <v>Y</v>
          </cell>
          <cell r="Y191" t="str">
            <v>Y</v>
          </cell>
          <cell r="Z191" t="str">
            <v>Y</v>
          </cell>
          <cell r="AA191" t="str">
            <v>Y</v>
          </cell>
          <cell r="AB191" t="str">
            <v>Y</v>
          </cell>
          <cell r="AC191" t="str">
            <v>IJ9FTBNCA8000</v>
          </cell>
          <cell r="AD191">
            <v>38540</v>
          </cell>
          <cell r="AE191">
            <v>44803</v>
          </cell>
          <cell r="AF191">
            <v>1</v>
          </cell>
          <cell r="AG191">
            <v>1</v>
          </cell>
          <cell r="AH191" t="str">
            <v>Active</v>
          </cell>
          <cell r="AI191" t="str">
            <v>PREMISES LICENCE</v>
          </cell>
          <cell r="AJ191" t="str">
            <v>Mark Hale</v>
          </cell>
          <cell r="AK191" t="str">
            <v>Owner</v>
          </cell>
          <cell r="AL191" t="str">
            <v>SMUGGLERS DEN CLUB</v>
          </cell>
          <cell r="AM191" t="str">
            <v>315 FERRY ROAD</v>
          </cell>
          <cell r="AN191" t="str">
            <v>HOCKLEY</v>
          </cell>
          <cell r="AO191" t="str">
            <v>ESSEX</v>
          </cell>
          <cell r="AP191" t="str">
            <v>SS5 6NA</v>
          </cell>
          <cell r="AQ191">
            <v>180</v>
          </cell>
          <cell r="AR191" t="str">
            <v>N</v>
          </cell>
          <cell r="AS191" t="str">
            <v>Hullbridge</v>
          </cell>
        </row>
        <row r="192">
          <cell r="B192" t="str">
            <v>05/00728/LAPRE</v>
          </cell>
          <cell r="C192" t="str">
            <v>SOUTHEND MASONIC CENTRE</v>
          </cell>
          <cell r="D192" t="str">
            <v>AVIATION WAY</v>
          </cell>
          <cell r="E192" t="str">
            <v>SOUTHEND AIRPORT</v>
          </cell>
          <cell r="F192" t="str">
            <v>SOUTHEND-ON-SEA</v>
          </cell>
          <cell r="G192" t="str">
            <v>ESSEX</v>
          </cell>
          <cell r="H192" t="str">
            <v>SS2 6UN</v>
          </cell>
          <cell r="I192" t="str">
            <v xml:space="preserve">FUNCTION SUITE 	</v>
          </cell>
          <cell r="J192" t="str">
            <v>C</v>
          </cell>
          <cell r="K192">
            <v>70500</v>
          </cell>
          <cell r="L192" t="str">
            <v>Y</v>
          </cell>
          <cell r="M192" t="str">
            <v>NO</v>
          </cell>
          <cell r="N192" t="str">
            <v>N</v>
          </cell>
          <cell r="O192" t="str">
            <v>N</v>
          </cell>
          <cell r="P192" t="str">
            <v>N</v>
          </cell>
          <cell r="Q192" t="str">
            <v>Y</v>
          </cell>
          <cell r="R192" t="str">
            <v>N</v>
          </cell>
          <cell r="S192" t="str">
            <v>Y</v>
          </cell>
          <cell r="T192" t="str">
            <v>Y</v>
          </cell>
          <cell r="U192" t="str">
            <v>Y</v>
          </cell>
          <cell r="V192" t="str">
            <v>Y</v>
          </cell>
          <cell r="W192" t="str">
            <v>Y</v>
          </cell>
          <cell r="Y192" t="str">
            <v>Y</v>
          </cell>
          <cell r="Z192" t="str">
            <v>Y</v>
          </cell>
          <cell r="AA192" t="str">
            <v>Y</v>
          </cell>
          <cell r="AB192" t="str">
            <v>Y</v>
          </cell>
          <cell r="AC192" t="str">
            <v>ILPWIVNCN8000</v>
          </cell>
          <cell r="AD192">
            <v>38588</v>
          </cell>
          <cell r="AE192">
            <v>44803</v>
          </cell>
          <cell r="AF192">
            <v>0</v>
          </cell>
          <cell r="AG192">
            <v>0</v>
          </cell>
          <cell r="AH192" t="str">
            <v>Active</v>
          </cell>
          <cell r="AI192" t="str">
            <v>PREMISES LICENCE</v>
          </cell>
          <cell r="AJ192" t="str">
            <v>Mr R Palmer</v>
          </cell>
          <cell r="AK192" t="str">
            <v>Owner</v>
          </cell>
          <cell r="AL192" t="str">
            <v>SOUTHEND MASONIC CENTRE</v>
          </cell>
          <cell r="AM192" t="str">
            <v>AVIATION WAY</v>
          </cell>
          <cell r="AN192" t="str">
            <v>SOUTHEND-ON-SEA</v>
          </cell>
          <cell r="AO192" t="str">
            <v>ESSEX</v>
          </cell>
          <cell r="AP192" t="str">
            <v>SS2 6UN</v>
          </cell>
          <cell r="AQ192">
            <v>295</v>
          </cell>
          <cell r="AR192" t="str">
            <v>N</v>
          </cell>
          <cell r="AS192" t="str">
            <v>Rochford</v>
          </cell>
        </row>
        <row r="193">
          <cell r="B193" t="str">
            <v>05/00494/LAPRE</v>
          </cell>
          <cell r="C193" t="str">
            <v>SPA PUBLIC HOUSE</v>
          </cell>
          <cell r="D193" t="str">
            <v>60 SOUTHEND ROAD</v>
          </cell>
          <cell r="F193" t="str">
            <v>HOCKLEY</v>
          </cell>
          <cell r="G193" t="str">
            <v>ESSEX</v>
          </cell>
          <cell r="H193" t="str">
            <v>SS5 4QH</v>
          </cell>
          <cell r="I193" t="str">
            <v xml:space="preserve">PUBLIC HOUSE	</v>
          </cell>
          <cell r="J193" t="str">
            <v>C</v>
          </cell>
          <cell r="K193">
            <v>47500</v>
          </cell>
          <cell r="L193" t="str">
            <v>Y</v>
          </cell>
          <cell r="M193" t="str">
            <v>YES 1 HOUR</v>
          </cell>
          <cell r="N193" t="str">
            <v>N</v>
          </cell>
          <cell r="O193" t="str">
            <v>N</v>
          </cell>
          <cell r="P193" t="str">
            <v>N</v>
          </cell>
          <cell r="Q193" t="str">
            <v>Y</v>
          </cell>
          <cell r="R193" t="str">
            <v>N</v>
          </cell>
          <cell r="S193" t="str">
            <v>Y</v>
          </cell>
          <cell r="T193" t="str">
            <v>Y</v>
          </cell>
          <cell r="Y193" t="str">
            <v>Y</v>
          </cell>
          <cell r="Z193" t="str">
            <v>Y</v>
          </cell>
          <cell r="AA193" t="str">
            <v>Y</v>
          </cell>
          <cell r="AB193" t="str">
            <v>Y</v>
          </cell>
          <cell r="AC193" t="str">
            <v>IJX5ARNCN8000</v>
          </cell>
          <cell r="AD193">
            <v>38553</v>
          </cell>
          <cell r="AE193">
            <v>44773</v>
          </cell>
          <cell r="AF193">
            <v>1</v>
          </cell>
          <cell r="AG193">
            <v>1</v>
          </cell>
          <cell r="AH193" t="str">
            <v>Active</v>
          </cell>
          <cell r="AI193" t="str">
            <v>PREMISES LICENCE</v>
          </cell>
          <cell r="AK193" t="str">
            <v>Corporate Business</v>
          </cell>
          <cell r="AL193" t="str">
            <v>Mitchells &amp; Butler</v>
          </cell>
          <cell r="AM193" t="str">
            <v>27 Fleet Street</v>
          </cell>
          <cell r="AO193" t="str">
            <v>Birmingham</v>
          </cell>
          <cell r="AP193" t="str">
            <v>B3 1JP</v>
          </cell>
          <cell r="AQ193">
            <v>295</v>
          </cell>
          <cell r="AR193" t="str">
            <v>N</v>
          </cell>
          <cell r="AS193" t="str">
            <v>Hockley</v>
          </cell>
        </row>
        <row r="194">
          <cell r="B194" t="str">
            <v>08/00150/LAPRE</v>
          </cell>
          <cell r="C194" t="str">
            <v>SPA STORE</v>
          </cell>
          <cell r="D194" t="str">
            <v>9 SPA ROAD</v>
          </cell>
          <cell r="F194" t="str">
            <v>HOCKLEY</v>
          </cell>
          <cell r="G194" t="str">
            <v>ESSEX</v>
          </cell>
          <cell r="H194" t="str">
            <v>SS5 4AZ</v>
          </cell>
          <cell r="I194" t="str">
            <v>OFF LICENCE</v>
          </cell>
          <cell r="J194" t="str">
            <v>B</v>
          </cell>
          <cell r="K194">
            <v>12250</v>
          </cell>
          <cell r="L194" t="str">
            <v>N</v>
          </cell>
          <cell r="M194" t="str">
            <v>NO</v>
          </cell>
          <cell r="N194" t="str">
            <v>N</v>
          </cell>
          <cell r="O194" t="str">
            <v>Y</v>
          </cell>
          <cell r="P194" t="str">
            <v>N</v>
          </cell>
          <cell r="Q194" t="str">
            <v>N</v>
          </cell>
          <cell r="R194" t="str">
            <v>N</v>
          </cell>
          <cell r="AB194" t="str">
            <v>N</v>
          </cell>
          <cell r="AC194" t="str">
            <v>JXZHTZNC09N00</v>
          </cell>
          <cell r="AD194">
            <v>39526</v>
          </cell>
          <cell r="AE194">
            <v>44667</v>
          </cell>
          <cell r="AF194">
            <v>0</v>
          </cell>
          <cell r="AG194">
            <v>0</v>
          </cell>
          <cell r="AH194" t="str">
            <v>Active</v>
          </cell>
          <cell r="AI194" t="str">
            <v>PREMISES LICENCE</v>
          </cell>
          <cell r="AJ194" t="str">
            <v>Mr Kiritbhai PATEL</v>
          </cell>
          <cell r="AK194" t="str">
            <v>Owner</v>
          </cell>
          <cell r="AL194" t="str">
            <v>SPA STORE</v>
          </cell>
          <cell r="AM194" t="str">
            <v>9 SPA ROAD</v>
          </cell>
          <cell r="AN194" t="str">
            <v>HOCKLEY</v>
          </cell>
          <cell r="AO194" t="str">
            <v>ESSEX</v>
          </cell>
          <cell r="AP194" t="str">
            <v>SS5 4AZ</v>
          </cell>
          <cell r="AQ194">
            <v>180</v>
          </cell>
          <cell r="AR194" t="str">
            <v>N</v>
          </cell>
          <cell r="AS194" t="str">
            <v>Hockley</v>
          </cell>
        </row>
        <row r="195">
          <cell r="B195" t="str">
            <v>05/00571/LAPRE</v>
          </cell>
          <cell r="C195" t="str">
            <v>SPAR ROCHFORD</v>
          </cell>
          <cell r="D195" t="str">
            <v>2 WEST STREET</v>
          </cell>
          <cell r="F195" t="str">
            <v>ROCHFORD</v>
          </cell>
          <cell r="G195" t="str">
            <v>ESSEX</v>
          </cell>
          <cell r="H195" t="str">
            <v>SS4 1BE</v>
          </cell>
          <cell r="I195" t="str">
            <v>OFF LICENCE</v>
          </cell>
          <cell r="J195" t="str">
            <v>B</v>
          </cell>
          <cell r="K195">
            <v>14750</v>
          </cell>
          <cell r="L195" t="str">
            <v>N</v>
          </cell>
          <cell r="M195" t="str">
            <v>NO</v>
          </cell>
          <cell r="N195" t="str">
            <v>N</v>
          </cell>
          <cell r="O195" t="str">
            <v>Y</v>
          </cell>
          <cell r="P195" t="str">
            <v>N</v>
          </cell>
          <cell r="Q195" t="str">
            <v>N</v>
          </cell>
          <cell r="R195" t="str">
            <v>N</v>
          </cell>
          <cell r="AB195" t="str">
            <v>N</v>
          </cell>
          <cell r="AC195" t="str">
            <v>IKC7MQNCP6000</v>
          </cell>
          <cell r="AD195">
            <v>38561</v>
          </cell>
          <cell r="AE195">
            <v>44781</v>
          </cell>
          <cell r="AF195">
            <v>0</v>
          </cell>
          <cell r="AG195">
            <v>2</v>
          </cell>
          <cell r="AH195" t="str">
            <v>Active</v>
          </cell>
          <cell r="AI195" t="str">
            <v>PREMISES LICENCE</v>
          </cell>
          <cell r="AJ195" t="str">
            <v>Lesler Santanasamy</v>
          </cell>
          <cell r="AK195" t="str">
            <v>Owner</v>
          </cell>
          <cell r="AL195" t="str">
            <v>SPAR ROCHFORD</v>
          </cell>
          <cell r="AM195" t="str">
            <v>2 WEST STREET</v>
          </cell>
          <cell r="AN195" t="str">
            <v>ROCHFORD</v>
          </cell>
          <cell r="AO195" t="str">
            <v>ESSEX</v>
          </cell>
          <cell r="AP195" t="str">
            <v>SS4 1BE</v>
          </cell>
          <cell r="AQ195">
            <v>180</v>
          </cell>
          <cell r="AR195" t="str">
            <v>N</v>
          </cell>
          <cell r="AS195" t="str">
            <v>Rochford</v>
          </cell>
        </row>
        <row r="196">
          <cell r="B196" t="str">
            <v>05/00480/LAPRE</v>
          </cell>
          <cell r="C196" t="str">
            <v>SPREAD EAGLE</v>
          </cell>
          <cell r="D196" t="str">
            <v>93 HIGH STREET</v>
          </cell>
          <cell r="F196" t="str">
            <v>RAYLEIGH</v>
          </cell>
          <cell r="G196" t="str">
            <v>ESSEX</v>
          </cell>
          <cell r="H196" t="str">
            <v>SS6 7EJ</v>
          </cell>
          <cell r="I196" t="str">
            <v xml:space="preserve">PUBLIC HOUSE	</v>
          </cell>
          <cell r="J196" t="str">
            <v>B</v>
          </cell>
          <cell r="K196">
            <v>33000</v>
          </cell>
          <cell r="L196" t="str">
            <v>N</v>
          </cell>
          <cell r="M196" t="str">
            <v>NO</v>
          </cell>
          <cell r="N196" t="str">
            <v>N</v>
          </cell>
          <cell r="O196" t="str">
            <v>N</v>
          </cell>
          <cell r="P196" t="str">
            <v>N</v>
          </cell>
          <cell r="Q196" t="str">
            <v>Y</v>
          </cell>
          <cell r="R196" t="str">
            <v>N</v>
          </cell>
          <cell r="S196" t="str">
            <v>Y</v>
          </cell>
          <cell r="T196" t="str">
            <v>Y</v>
          </cell>
          <cell r="W196" t="str">
            <v>Y</v>
          </cell>
          <cell r="Y196" t="str">
            <v>Y</v>
          </cell>
          <cell r="Z196" t="str">
            <v>Y</v>
          </cell>
          <cell r="AA196" t="str">
            <v>Y</v>
          </cell>
          <cell r="AB196" t="str">
            <v>Y</v>
          </cell>
          <cell r="AC196" t="str">
            <v>IJV8VCNCN8000</v>
          </cell>
          <cell r="AD196">
            <v>38552</v>
          </cell>
          <cell r="AE196">
            <v>44772</v>
          </cell>
          <cell r="AF196">
            <v>0</v>
          </cell>
          <cell r="AG196">
            <v>2</v>
          </cell>
          <cell r="AH196" t="str">
            <v>Active</v>
          </cell>
          <cell r="AI196" t="str">
            <v>PREMISES LICENCE</v>
          </cell>
          <cell r="AK196" t="str">
            <v>Corporate Business</v>
          </cell>
          <cell r="AL196" t="str">
            <v>Punch Partnerships (PTL) Limited</v>
          </cell>
          <cell r="AM196" t="str">
            <v>20-22 Great Titchfield Street</v>
          </cell>
          <cell r="AO196" t="str">
            <v>London</v>
          </cell>
          <cell r="AP196" t="str">
            <v>W1W 8BE</v>
          </cell>
          <cell r="AQ196">
            <v>180</v>
          </cell>
          <cell r="AR196" t="str">
            <v>N</v>
          </cell>
          <cell r="AS196" t="str">
            <v>Wheatley</v>
          </cell>
        </row>
        <row r="197">
          <cell r="B197" t="str">
            <v>09/00459/LAPRE</v>
          </cell>
          <cell r="C197" t="str">
            <v>SQUIRES TEA &amp; COFFEE SHOP</v>
          </cell>
          <cell r="D197" t="str">
            <v>11 HIGH STREET</v>
          </cell>
          <cell r="F197" t="str">
            <v>RAYLEIGH</v>
          </cell>
          <cell r="G197" t="str">
            <v>ESSEX</v>
          </cell>
          <cell r="H197" t="str">
            <v>SS6 7EW</v>
          </cell>
          <cell r="I197" t="str">
            <v xml:space="preserve">RESTAURANT	</v>
          </cell>
          <cell r="J197" t="str">
            <v>B</v>
          </cell>
          <cell r="K197">
            <v>14500</v>
          </cell>
          <cell r="L197" t="str">
            <v>N</v>
          </cell>
          <cell r="M197" t="str">
            <v>NO</v>
          </cell>
          <cell r="N197" t="str">
            <v>N</v>
          </cell>
          <cell r="O197" t="str">
            <v>N</v>
          </cell>
          <cell r="P197" t="str">
            <v>N</v>
          </cell>
          <cell r="Q197" t="str">
            <v>Y</v>
          </cell>
          <cell r="R197" t="str">
            <v>N</v>
          </cell>
          <cell r="S197" t="str">
            <v>Y</v>
          </cell>
          <cell r="T197" t="str">
            <v>Y</v>
          </cell>
          <cell r="Y197" t="str">
            <v>Y</v>
          </cell>
          <cell r="Z197" t="str">
            <v>Y</v>
          </cell>
          <cell r="AA197" t="str">
            <v>Y</v>
          </cell>
          <cell r="AB197" t="str">
            <v>Y</v>
          </cell>
          <cell r="AC197" t="str">
            <v>KMD2EYNC0BQ00</v>
          </cell>
          <cell r="AD197">
            <v>40000</v>
          </cell>
          <cell r="AE197">
            <v>44777</v>
          </cell>
          <cell r="AF197">
            <v>0</v>
          </cell>
          <cell r="AG197">
            <v>0</v>
          </cell>
          <cell r="AH197" t="str">
            <v>Active</v>
          </cell>
          <cell r="AI197" t="str">
            <v>PREMISES LICENCE</v>
          </cell>
          <cell r="AJ197" t="str">
            <v>Mr Carl Watson</v>
          </cell>
          <cell r="AK197" t="str">
            <v>Owner</v>
          </cell>
          <cell r="AL197" t="str">
            <v>SQUIRES TEA &amp; COFFEE SHOP</v>
          </cell>
          <cell r="AM197" t="str">
            <v>11 HIGH STREET</v>
          </cell>
          <cell r="AN197" t="str">
            <v>RAYLEIGH</v>
          </cell>
          <cell r="AO197" t="str">
            <v>ESSEX</v>
          </cell>
          <cell r="AP197" t="str">
            <v>SS6 7EW</v>
          </cell>
          <cell r="AQ197">
            <v>180</v>
          </cell>
          <cell r="AR197" t="str">
            <v>N</v>
          </cell>
          <cell r="AS197" t="str">
            <v>Wheatley</v>
          </cell>
        </row>
        <row r="198">
          <cell r="B198" t="str">
            <v>07/00235/LAPRE</v>
          </cell>
          <cell r="C198" t="str">
            <v>ST NICHOLAS CHURCH HALL</v>
          </cell>
          <cell r="D198" t="str">
            <v>NEW ROAD</v>
          </cell>
          <cell r="E198" t="str">
            <v>GREAT WAKERING</v>
          </cell>
          <cell r="F198" t="str">
            <v>SOUTHEND-ON-SEA</v>
          </cell>
          <cell r="G198" t="str">
            <v>ESSEX</v>
          </cell>
          <cell r="H198" t="str">
            <v>SS3 0AN</v>
          </cell>
          <cell r="I198" t="str">
            <v>HALL</v>
          </cell>
          <cell r="J198" t="str">
            <v>O</v>
          </cell>
          <cell r="K198">
            <v>0</v>
          </cell>
          <cell r="L198" t="str">
            <v>N</v>
          </cell>
          <cell r="M198" t="str">
            <v>NO</v>
          </cell>
          <cell r="N198" t="str">
            <v>N</v>
          </cell>
          <cell r="O198" t="str">
            <v>N</v>
          </cell>
          <cell r="P198" t="str">
            <v>N</v>
          </cell>
          <cell r="Q198" t="str">
            <v>N</v>
          </cell>
          <cell r="R198" t="str">
            <v>Y</v>
          </cell>
          <cell r="T198" t="str">
            <v>Y</v>
          </cell>
          <cell r="U198" t="str">
            <v>Y</v>
          </cell>
          <cell r="V198" t="str">
            <v>Y</v>
          </cell>
          <cell r="W198" t="str">
            <v>Y</v>
          </cell>
          <cell r="Y198" t="str">
            <v>Y</v>
          </cell>
          <cell r="Z198" t="str">
            <v>Y</v>
          </cell>
          <cell r="AA198" t="str">
            <v>Y</v>
          </cell>
          <cell r="AB198" t="str">
            <v>Y</v>
          </cell>
          <cell r="AC198" t="str">
            <v>JIFULINC09N00</v>
          </cell>
          <cell r="AD198">
            <v>39224</v>
          </cell>
          <cell r="AE198">
            <v>2958465</v>
          </cell>
          <cell r="AF198">
            <v>0</v>
          </cell>
          <cell r="AG198">
            <v>0</v>
          </cell>
          <cell r="AH198" t="str">
            <v>Active</v>
          </cell>
          <cell r="AI198" t="str">
            <v>PREMISES LICENCE</v>
          </cell>
          <cell r="AK198" t="str">
            <v>Corporate Business</v>
          </cell>
          <cell r="AL198" t="str">
            <v>ST NICHOLAS CHURCH HALL</v>
          </cell>
          <cell r="AM198" t="str">
            <v>NEW ROAD</v>
          </cell>
          <cell r="AN198" t="str">
            <v>SOUTHEND-ON-SEA</v>
          </cell>
          <cell r="AO198" t="str">
            <v>ESSEX</v>
          </cell>
          <cell r="AP198" t="str">
            <v>SS3 0AN</v>
          </cell>
          <cell r="AQ198">
            <v>0</v>
          </cell>
          <cell r="AR198" t="str">
            <v>N</v>
          </cell>
          <cell r="AS198" t="str">
            <v>Foulness &amp; The Wakerings</v>
          </cell>
        </row>
        <row r="199">
          <cell r="B199" t="str">
            <v>12/00048/LAPRE</v>
          </cell>
          <cell r="C199" t="str">
            <v>STAMBRIDGE MEMORIAL HALL</v>
          </cell>
          <cell r="D199" t="str">
            <v>STAMBRIDGE ROAD</v>
          </cell>
          <cell r="E199" t="str">
            <v>STAMBRIDGE</v>
          </cell>
          <cell r="F199" t="str">
            <v>ROCHFORD</v>
          </cell>
          <cell r="G199" t="str">
            <v>ESSEX</v>
          </cell>
          <cell r="H199" t="str">
            <v>SS4 2AR</v>
          </cell>
          <cell r="I199" t="str">
            <v>HALL</v>
          </cell>
          <cell r="J199" t="str">
            <v>B</v>
          </cell>
          <cell r="K199">
            <v>0</v>
          </cell>
          <cell r="L199" t="str">
            <v>N</v>
          </cell>
          <cell r="M199" t="str">
            <v>NO</v>
          </cell>
          <cell r="N199" t="str">
            <v>N</v>
          </cell>
          <cell r="O199" t="str">
            <v>N</v>
          </cell>
          <cell r="P199" t="str">
            <v>N</v>
          </cell>
          <cell r="Q199" t="str">
            <v>N</v>
          </cell>
          <cell r="R199" t="str">
            <v>Y</v>
          </cell>
          <cell r="S199" t="str">
            <v>Y</v>
          </cell>
          <cell r="T199" t="str">
            <v>Y</v>
          </cell>
          <cell r="U199" t="str">
            <v>Y</v>
          </cell>
          <cell r="V199" t="str">
            <v>Y</v>
          </cell>
          <cell r="Y199" t="str">
            <v>Y</v>
          </cell>
          <cell r="Z199" t="str">
            <v>Y</v>
          </cell>
          <cell r="AA199" t="str">
            <v>Y</v>
          </cell>
          <cell r="AB199" t="str">
            <v>Y</v>
          </cell>
          <cell r="AC199" t="str">
            <v>LWAKUXNC0AS00</v>
          </cell>
          <cell r="AD199">
            <v>40893</v>
          </cell>
          <cell r="AE199">
            <v>44577</v>
          </cell>
          <cell r="AF199">
            <v>0</v>
          </cell>
          <cell r="AG199">
            <v>0</v>
          </cell>
          <cell r="AH199" t="str">
            <v>Active</v>
          </cell>
          <cell r="AI199" t="str">
            <v>PREMISES LICENCE</v>
          </cell>
          <cell r="AK199" t="str">
            <v>Corporate Business</v>
          </cell>
          <cell r="AL199" t="str">
            <v>STAMBRIDGE MEMORIAL HALL</v>
          </cell>
          <cell r="AM199" t="str">
            <v>STAMBRIDGE ROAD</v>
          </cell>
          <cell r="AN199" t="str">
            <v>ROCHFORD</v>
          </cell>
          <cell r="AO199" t="str">
            <v>ESSEX</v>
          </cell>
          <cell r="AP199" t="str">
            <v>SS4 2AR</v>
          </cell>
          <cell r="AQ199">
            <v>180</v>
          </cell>
          <cell r="AR199" t="str">
            <v>N</v>
          </cell>
          <cell r="AS199" t="str">
            <v>Hockley &amp; Ashingdon</v>
          </cell>
        </row>
        <row r="200">
          <cell r="B200" t="str">
            <v>05/00016/LACLU</v>
          </cell>
          <cell r="C200" t="str">
            <v>Harold Rankins Pavilion Club</v>
          </cell>
          <cell r="D200" t="str">
            <v>STAMBRIDGE ROAD</v>
          </cell>
          <cell r="F200" t="str">
            <v>ROCHFORD</v>
          </cell>
          <cell r="G200" t="str">
            <v>ESSEX</v>
          </cell>
          <cell r="H200" t="str">
            <v>SS4 2AX</v>
          </cell>
          <cell r="I200" t="str">
            <v xml:space="preserve">CLUB 	</v>
          </cell>
          <cell r="J200" t="str">
            <v>B</v>
          </cell>
          <cell r="K200">
            <v>4950</v>
          </cell>
          <cell r="L200" t="str">
            <v>N</v>
          </cell>
          <cell r="M200" t="str">
            <v>NO</v>
          </cell>
          <cell r="N200" t="str">
            <v>N</v>
          </cell>
          <cell r="O200" t="str">
            <v>N</v>
          </cell>
          <cell r="P200" t="str">
            <v>Y</v>
          </cell>
          <cell r="Q200" t="str">
            <v>N</v>
          </cell>
          <cell r="R200" t="str">
            <v>N</v>
          </cell>
          <cell r="AB200" t="str">
            <v>N</v>
          </cell>
          <cell r="AC200" t="e">
            <v>#N/A</v>
          </cell>
          <cell r="AE200">
            <v>44664</v>
          </cell>
          <cell r="AF200">
            <v>0</v>
          </cell>
          <cell r="AG200">
            <v>0</v>
          </cell>
          <cell r="AH200" t="str">
            <v>Active</v>
          </cell>
          <cell r="AI200" t="str">
            <v>CLUB CERTIFICATE</v>
          </cell>
          <cell r="AJ200" t="str">
            <v>Sarah Ioannou</v>
          </cell>
          <cell r="AK200" t="str">
            <v>Owner</v>
          </cell>
          <cell r="AL200" t="str">
            <v>Windsor</v>
          </cell>
          <cell r="AM200" t="str">
            <v>Little Stambridge Hall Road</v>
          </cell>
          <cell r="AN200" t="str">
            <v>Stambridge</v>
          </cell>
          <cell r="AO200" t="str">
            <v>Essex</v>
          </cell>
          <cell r="AP200" t="str">
            <v>SS4 1EN</v>
          </cell>
          <cell r="AQ200">
            <v>180</v>
          </cell>
          <cell r="AR200" t="str">
            <v>N</v>
          </cell>
        </row>
        <row r="201">
          <cell r="B201" t="str">
            <v>09/00616/LAPRE</v>
          </cell>
          <cell r="C201" t="str">
            <v>STARTHILL SERVICE STATION</v>
          </cell>
          <cell r="D201" t="str">
            <v>111 ASHINGDON ROAD</v>
          </cell>
          <cell r="F201" t="str">
            <v>ROCHFORD</v>
          </cell>
          <cell r="G201" t="str">
            <v>ESSEX</v>
          </cell>
          <cell r="H201" t="str">
            <v>SS4 1RF</v>
          </cell>
          <cell r="I201" t="str">
            <v>PETROL STATION</v>
          </cell>
          <cell r="J201" t="str">
            <v>D</v>
          </cell>
          <cell r="K201">
            <v>88000</v>
          </cell>
          <cell r="L201" t="str">
            <v>N</v>
          </cell>
          <cell r="M201" t="str">
            <v>NO</v>
          </cell>
          <cell r="N201" t="str">
            <v>Y</v>
          </cell>
          <cell r="O201" t="str">
            <v>Y</v>
          </cell>
          <cell r="P201" t="str">
            <v>N</v>
          </cell>
          <cell r="Q201" t="str">
            <v>N</v>
          </cell>
          <cell r="R201" t="str">
            <v>N</v>
          </cell>
          <cell r="AB201" t="str">
            <v>N</v>
          </cell>
          <cell r="AC201" t="e">
            <v>#N/A</v>
          </cell>
          <cell r="AE201">
            <v>44892</v>
          </cell>
          <cell r="AF201">
            <v>0</v>
          </cell>
          <cell r="AG201">
            <v>0</v>
          </cell>
          <cell r="AH201" t="str">
            <v>Active</v>
          </cell>
          <cell r="AI201" t="str">
            <v>PREMISES LICENCE</v>
          </cell>
          <cell r="AJ201" t="str">
            <v>Mr Kumarasamy Sivabalan</v>
          </cell>
          <cell r="AK201" t="str">
            <v>Owner</v>
          </cell>
          <cell r="AM201" t="str">
            <v>111 ASHINGDON ROAD</v>
          </cell>
          <cell r="AN201" t="str">
            <v>ROCHFORD</v>
          </cell>
          <cell r="AO201" t="str">
            <v>ESSEX</v>
          </cell>
          <cell r="AP201" t="str">
            <v>SS4 1RF</v>
          </cell>
          <cell r="AQ201">
            <v>320</v>
          </cell>
          <cell r="AR201" t="str">
            <v>N</v>
          </cell>
          <cell r="AS201" t="str">
            <v>Hawkwell South</v>
          </cell>
        </row>
        <row r="202">
          <cell r="B202" t="str">
            <v>05/00675/LAPRE</v>
          </cell>
          <cell r="C202" t="str">
            <v>FREIGHT HOUSE</v>
          </cell>
          <cell r="D202" t="str">
            <v>BRADLEY WAY</v>
          </cell>
          <cell r="F202" t="str">
            <v>ROCHFORD</v>
          </cell>
          <cell r="G202" t="str">
            <v>ESSEX</v>
          </cell>
          <cell r="H202" t="str">
            <v>SS4 1BU</v>
          </cell>
          <cell r="I202" t="str">
            <v>HALL</v>
          </cell>
          <cell r="J202" t="str">
            <v>B</v>
          </cell>
          <cell r="K202">
            <v>26000</v>
          </cell>
          <cell r="L202" t="str">
            <v>Y</v>
          </cell>
          <cell r="M202" t="str">
            <v>YES 1 HOUR</v>
          </cell>
          <cell r="N202" t="str">
            <v>N</v>
          </cell>
          <cell r="O202" t="str">
            <v>N</v>
          </cell>
          <cell r="P202" t="str">
            <v>N</v>
          </cell>
          <cell r="Q202" t="str">
            <v>Y</v>
          </cell>
          <cell r="R202" t="str">
            <v>N</v>
          </cell>
          <cell r="S202" t="str">
            <v>Y</v>
          </cell>
          <cell r="T202" t="str">
            <v>Y</v>
          </cell>
          <cell r="U202" t="str">
            <v>Y</v>
          </cell>
          <cell r="V202" t="str">
            <v>Y</v>
          </cell>
          <cell r="W202" t="str">
            <v>Y</v>
          </cell>
          <cell r="Y202" t="str">
            <v>Y</v>
          </cell>
          <cell r="Z202" t="str">
            <v>Y</v>
          </cell>
          <cell r="AA202" t="str">
            <v>Y</v>
          </cell>
          <cell r="AB202" t="str">
            <v>Y</v>
          </cell>
          <cell r="AC202" t="str">
            <v>IKWFE2NCA8000</v>
          </cell>
          <cell r="AD202">
            <v>38572</v>
          </cell>
          <cell r="AE202">
            <v>44438</v>
          </cell>
          <cell r="AF202">
            <v>0</v>
          </cell>
          <cell r="AG202">
            <v>2</v>
          </cell>
          <cell r="AH202" t="str">
            <v>Active</v>
          </cell>
          <cell r="AI202" t="str">
            <v>PREMISES LICENCE</v>
          </cell>
          <cell r="AK202" t="str">
            <v>Corporate Business</v>
          </cell>
          <cell r="AL202" t="str">
            <v>Fusion Lifestyle</v>
          </cell>
          <cell r="AM202" t="str">
            <v>Unit 2-4 Bickels Yard</v>
          </cell>
          <cell r="AN202" t="str">
            <v>151 - 153 Bermondsey Street</v>
          </cell>
          <cell r="AO202" t="str">
            <v>London</v>
          </cell>
          <cell r="AP202" t="str">
            <v>SE1 3HA</v>
          </cell>
          <cell r="AQ202">
            <v>180</v>
          </cell>
          <cell r="AR202" t="str">
            <v>N</v>
          </cell>
          <cell r="AS202" t="str">
            <v>Rochford</v>
          </cell>
        </row>
        <row r="203">
          <cell r="B203" t="str">
            <v>06/00057/LAPRE</v>
          </cell>
          <cell r="C203" t="str">
            <v>TABOR FARM (Potato &amp; Red Brick</v>
          </cell>
          <cell r="D203" t="str">
            <v>SUTTON ROAD</v>
          </cell>
          <cell r="F203" t="str">
            <v>ROCHFORD</v>
          </cell>
          <cell r="G203" t="str">
            <v>ESSEX</v>
          </cell>
          <cell r="H203" t="str">
            <v>SS4 1LQ</v>
          </cell>
          <cell r="I203" t="str">
            <v xml:space="preserve">FUNCTION SUITE 	</v>
          </cell>
          <cell r="J203" t="str">
            <v>B</v>
          </cell>
          <cell r="K203">
            <v>4500</v>
          </cell>
          <cell r="L203" t="str">
            <v>Y</v>
          </cell>
          <cell r="M203" t="str">
            <v>YES 1AM NYE</v>
          </cell>
          <cell r="N203" t="str">
            <v>N</v>
          </cell>
          <cell r="O203" t="str">
            <v>N</v>
          </cell>
          <cell r="P203" t="str">
            <v>N</v>
          </cell>
          <cell r="Q203" t="str">
            <v>Y</v>
          </cell>
          <cell r="R203" t="str">
            <v>N</v>
          </cell>
          <cell r="S203" t="str">
            <v>Y</v>
          </cell>
          <cell r="T203" t="str">
            <v>Y</v>
          </cell>
          <cell r="U203" t="str">
            <v>Y</v>
          </cell>
          <cell r="W203" t="str">
            <v>Y</v>
          </cell>
          <cell r="Y203" t="str">
            <v>Y</v>
          </cell>
          <cell r="Z203" t="str">
            <v>Y</v>
          </cell>
          <cell r="AA203" t="str">
            <v>Y</v>
          </cell>
          <cell r="AB203" t="str">
            <v>Y</v>
          </cell>
          <cell r="AC203" t="e">
            <v>#N/A</v>
          </cell>
          <cell r="AE203">
            <v>44626</v>
          </cell>
          <cell r="AF203">
            <v>0</v>
          </cell>
          <cell r="AG203">
            <v>0</v>
          </cell>
          <cell r="AH203" t="str">
            <v>Active</v>
          </cell>
          <cell r="AI203" t="str">
            <v>PREMISES LICENCE</v>
          </cell>
          <cell r="AK203" t="str">
            <v>Consultant</v>
          </cell>
          <cell r="AL203" t="str">
            <v>Drydales Solicitors</v>
          </cell>
          <cell r="AM203" t="str">
            <v>Cumberland House, 24-28 Baxter</v>
          </cell>
          <cell r="AN203" t="str">
            <v>Southend On Sea</v>
          </cell>
          <cell r="AO203" t="str">
            <v>ESSEX</v>
          </cell>
          <cell r="AP203" t="str">
            <v>SS2 6HZ</v>
          </cell>
          <cell r="AQ203">
            <v>180</v>
          </cell>
          <cell r="AR203" t="str">
            <v>N</v>
          </cell>
          <cell r="AS203" t="str">
            <v>Barling and Sutton</v>
          </cell>
        </row>
        <row r="204">
          <cell r="B204" t="str">
            <v>18/00497/LAPRE</v>
          </cell>
          <cell r="C204" t="str">
            <v>EIGHTY EIGHT MENS HAIR</v>
          </cell>
          <cell r="D204" t="str">
            <v>30 High Street</v>
          </cell>
          <cell r="E204" t="str">
            <v>Rayleigh</v>
          </cell>
          <cell r="G204" t="str">
            <v>Essex</v>
          </cell>
          <cell r="H204" t="str">
            <v>SS6 7EF</v>
          </cell>
          <cell r="I204" t="str">
            <v>HAIR</v>
          </cell>
          <cell r="J204" t="str">
            <v>B</v>
          </cell>
          <cell r="K204">
            <v>9900</v>
          </cell>
          <cell r="L204" t="str">
            <v>N</v>
          </cell>
          <cell r="M204">
            <v>0</v>
          </cell>
          <cell r="N204">
            <v>0</v>
          </cell>
          <cell r="O204" t="str">
            <v>N</v>
          </cell>
          <cell r="P204" t="str">
            <v>Y</v>
          </cell>
          <cell r="Q204">
            <v>0</v>
          </cell>
          <cell r="R204" t="str">
            <v>N</v>
          </cell>
          <cell r="S204">
            <v>0</v>
          </cell>
          <cell r="T204" t="str">
            <v>Y</v>
          </cell>
          <cell r="U204">
            <v>0</v>
          </cell>
          <cell r="V204">
            <v>0</v>
          </cell>
          <cell r="W204" t="str">
            <v>N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D204">
            <v>43441</v>
          </cell>
          <cell r="AE204">
            <v>44537</v>
          </cell>
          <cell r="AF204">
            <v>1</v>
          </cell>
          <cell r="AG204">
            <v>4</v>
          </cell>
          <cell r="AH204" t="str">
            <v>Active</v>
          </cell>
          <cell r="AI204" t="str">
            <v>PREMISES LICENCE</v>
          </cell>
          <cell r="AJ204" t="str">
            <v>Mr Joe Sloan</v>
          </cell>
          <cell r="AK204" t="str">
            <v>Owner</v>
          </cell>
          <cell r="AL204" t="str">
            <v>Eighty Eight Mens Hair</v>
          </cell>
          <cell r="AM204" t="str">
            <v>30 High Street</v>
          </cell>
          <cell r="AN204" t="str">
            <v>Rayleigh</v>
          </cell>
          <cell r="AO204" t="str">
            <v>Essex</v>
          </cell>
          <cell r="AP204" t="str">
            <v>SS6 7EF</v>
          </cell>
          <cell r="AQ204">
            <v>180</v>
          </cell>
          <cell r="AR204" t="str">
            <v>N</v>
          </cell>
          <cell r="AS204" t="str">
            <v>Wheatley</v>
          </cell>
        </row>
        <row r="205">
          <cell r="B205" t="str">
            <v>05/00325/LAPRE</v>
          </cell>
          <cell r="C205" t="str">
            <v>TASTE OF RAJ</v>
          </cell>
          <cell r="D205" t="str">
            <v>8 EAST STREET</v>
          </cell>
          <cell r="F205" t="str">
            <v>ROCHFORD</v>
          </cell>
          <cell r="G205" t="str">
            <v>ESSEX</v>
          </cell>
          <cell r="H205" t="str">
            <v>SS4 1DB</v>
          </cell>
          <cell r="I205" t="str">
            <v xml:space="preserve">RESTAURANT	</v>
          </cell>
          <cell r="J205" t="str">
            <v>A</v>
          </cell>
          <cell r="K205">
            <v>4100</v>
          </cell>
          <cell r="L205" t="str">
            <v>Y</v>
          </cell>
          <cell r="M205" t="str">
            <v>NO</v>
          </cell>
          <cell r="N205" t="str">
            <v>N</v>
          </cell>
          <cell r="O205" t="str">
            <v>N</v>
          </cell>
          <cell r="P205" t="str">
            <v>N</v>
          </cell>
          <cell r="Q205" t="str">
            <v>Y</v>
          </cell>
          <cell r="R205" t="str">
            <v>N</v>
          </cell>
          <cell r="S205" t="str">
            <v>Y</v>
          </cell>
          <cell r="T205" t="str">
            <v>Y</v>
          </cell>
          <cell r="Z205" t="str">
            <v>Y</v>
          </cell>
          <cell r="AB205" t="str">
            <v>N</v>
          </cell>
          <cell r="AC205" t="str">
            <v>IIL521NCP6000</v>
          </cell>
          <cell r="AD205">
            <v>38527</v>
          </cell>
          <cell r="AE205">
            <v>44749</v>
          </cell>
          <cell r="AF205">
            <v>0</v>
          </cell>
          <cell r="AG205">
            <v>0</v>
          </cell>
          <cell r="AH205" t="str">
            <v>Active</v>
          </cell>
          <cell r="AI205" t="str">
            <v>PREMISES LICENCE</v>
          </cell>
          <cell r="AJ205" t="str">
            <v>Mr Mohammed Liakat ALI</v>
          </cell>
          <cell r="AK205" t="str">
            <v>Owner</v>
          </cell>
          <cell r="AL205" t="str">
            <v>TASTE OF RAJ</v>
          </cell>
          <cell r="AM205" t="str">
            <v>8 EAST STREET</v>
          </cell>
          <cell r="AN205" t="str">
            <v>ROCHFORD</v>
          </cell>
          <cell r="AO205" t="str">
            <v>ESSEX</v>
          </cell>
          <cell r="AP205" t="str">
            <v>SS4 1DB</v>
          </cell>
          <cell r="AQ205">
            <v>70</v>
          </cell>
          <cell r="AR205" t="str">
            <v>N</v>
          </cell>
          <cell r="AS205" t="str">
            <v>Rochford</v>
          </cell>
        </row>
        <row r="206">
          <cell r="B206" t="str">
            <v>11/00680/LAPRE</v>
          </cell>
          <cell r="C206" t="str">
            <v>TESCO</v>
          </cell>
          <cell r="D206" t="str">
            <v>132 LONDON ROAD</v>
          </cell>
          <cell r="F206" t="str">
            <v>RAYLEIGH</v>
          </cell>
          <cell r="G206" t="str">
            <v>ESSEX</v>
          </cell>
          <cell r="H206" t="str">
            <v>SS6 9BN</v>
          </cell>
          <cell r="I206" t="str">
            <v>OFF LICENCE</v>
          </cell>
          <cell r="J206" t="str">
            <v>B</v>
          </cell>
          <cell r="K206">
            <v>30750</v>
          </cell>
          <cell r="L206" t="str">
            <v>N</v>
          </cell>
          <cell r="M206" t="str">
            <v>NO</v>
          </cell>
          <cell r="N206" t="str">
            <v>N</v>
          </cell>
          <cell r="O206" t="str">
            <v>Y</v>
          </cell>
          <cell r="P206" t="str">
            <v>N</v>
          </cell>
          <cell r="Q206" t="str">
            <v>N</v>
          </cell>
          <cell r="R206" t="str">
            <v>N</v>
          </cell>
          <cell r="Y206" t="str">
            <v>N</v>
          </cell>
          <cell r="Z206" t="str">
            <v>N</v>
          </cell>
          <cell r="AA206" t="str">
            <v>N</v>
          </cell>
          <cell r="AB206" t="str">
            <v>N</v>
          </cell>
          <cell r="AC206" t="str">
            <v>LW6VT5NC0AS00</v>
          </cell>
          <cell r="AD206">
            <v>40891</v>
          </cell>
          <cell r="AE206">
            <v>44573</v>
          </cell>
          <cell r="AF206">
            <v>0</v>
          </cell>
          <cell r="AG206">
            <v>0</v>
          </cell>
          <cell r="AH206" t="str">
            <v>Active</v>
          </cell>
          <cell r="AI206" t="str">
            <v>PREMISES LICENCE</v>
          </cell>
          <cell r="AJ206" t="str">
            <v>Accounts Payable Department</v>
          </cell>
          <cell r="AK206" t="str">
            <v>Corporate Business</v>
          </cell>
          <cell r="AL206" t="str">
            <v>Tesco Payable Dept</v>
          </cell>
          <cell r="AM206" t="str">
            <v>Shire Park Kestrel Way</v>
          </cell>
          <cell r="AN206" t="str">
            <v>Welwyn Garden City</v>
          </cell>
          <cell r="AO206" t="str">
            <v>Hertfordshire</v>
          </cell>
          <cell r="AP206" t="str">
            <v>AL7 1GA</v>
          </cell>
          <cell r="AQ206">
            <v>180</v>
          </cell>
          <cell r="AR206" t="str">
            <v>N</v>
          </cell>
          <cell r="AS206" t="str">
            <v>Sweyne Park &amp; Grange</v>
          </cell>
        </row>
        <row r="207">
          <cell r="B207" t="str">
            <v>05/00615/LAPRE</v>
          </cell>
          <cell r="C207" t="str">
            <v>TIMBO HOUSE</v>
          </cell>
          <cell r="D207" t="str">
            <v>31 WEST STREET</v>
          </cell>
          <cell r="F207" t="str">
            <v>ROCHFORD</v>
          </cell>
          <cell r="G207" t="str">
            <v>ESSEX</v>
          </cell>
          <cell r="H207" t="str">
            <v>SS4 1BE</v>
          </cell>
          <cell r="I207" t="str">
            <v>TAKEAWAY</v>
          </cell>
          <cell r="J207" t="str">
            <v>B</v>
          </cell>
          <cell r="K207">
            <v>7800</v>
          </cell>
          <cell r="L207" t="str">
            <v>N</v>
          </cell>
          <cell r="M207" t="str">
            <v>YES1 HOUR</v>
          </cell>
          <cell r="N207" t="str">
            <v>N</v>
          </cell>
          <cell r="O207" t="str">
            <v>N</v>
          </cell>
          <cell r="P207" t="str">
            <v>N</v>
          </cell>
          <cell r="Q207" t="str">
            <v>N</v>
          </cell>
          <cell r="R207" t="str">
            <v>Y</v>
          </cell>
          <cell r="S207" t="str">
            <v>Y</v>
          </cell>
          <cell r="Y207" t="str">
            <v>N</v>
          </cell>
          <cell r="Z207" t="str">
            <v>N</v>
          </cell>
          <cell r="AA207" t="str">
            <v>N</v>
          </cell>
          <cell r="AB207" t="str">
            <v>N</v>
          </cell>
          <cell r="AC207" t="str">
            <v>IKLBAQNCP6000</v>
          </cell>
          <cell r="AD207">
            <v>38566</v>
          </cell>
          <cell r="AE207">
            <v>44878</v>
          </cell>
          <cell r="AF207">
            <v>0</v>
          </cell>
          <cell r="AG207">
            <v>0</v>
          </cell>
          <cell r="AH207" t="str">
            <v>Active</v>
          </cell>
          <cell r="AI207" t="str">
            <v>PREMISES LICENCE</v>
          </cell>
          <cell r="AL207" t="str">
            <v>TIMBO HOUSE</v>
          </cell>
          <cell r="AM207" t="str">
            <v>31 WEST STREET</v>
          </cell>
          <cell r="AN207" t="str">
            <v>ROCHFORD</v>
          </cell>
          <cell r="AO207" t="str">
            <v>ESSEX</v>
          </cell>
          <cell r="AP207" t="str">
            <v>SS4 1BE</v>
          </cell>
          <cell r="AQ207">
            <v>180</v>
          </cell>
          <cell r="AR207" t="str">
            <v>N</v>
          </cell>
          <cell r="AS207" t="str">
            <v>Rochford</v>
          </cell>
        </row>
        <row r="208">
          <cell r="B208" t="str">
            <v>08/00760/LAPRE</v>
          </cell>
          <cell r="C208" t="str">
            <v>SKEWER HOUSE</v>
          </cell>
          <cell r="D208" t="str">
            <v>64 - 66 West Street</v>
          </cell>
          <cell r="F208" t="str">
            <v>ROCHFORD</v>
          </cell>
          <cell r="G208" t="str">
            <v>ESSEX</v>
          </cell>
          <cell r="H208" t="str">
            <v>SS4 1AJ</v>
          </cell>
          <cell r="I208" t="str">
            <v xml:space="preserve">RESTAURANT	</v>
          </cell>
          <cell r="J208" t="str">
            <v>B</v>
          </cell>
          <cell r="K208">
            <v>21250</v>
          </cell>
          <cell r="L208" t="str">
            <v>N</v>
          </cell>
          <cell r="M208" t="str">
            <v>XMAS EVE 1AM</v>
          </cell>
          <cell r="N208" t="str">
            <v>N</v>
          </cell>
          <cell r="O208" t="str">
            <v>N</v>
          </cell>
          <cell r="P208" t="str">
            <v>Y</v>
          </cell>
          <cell r="Q208" t="str">
            <v>N</v>
          </cell>
          <cell r="R208" t="str">
            <v>N</v>
          </cell>
          <cell r="S208" t="str">
            <v>Y</v>
          </cell>
          <cell r="T208" t="str">
            <v>Y</v>
          </cell>
          <cell r="U208" t="str">
            <v>N</v>
          </cell>
          <cell r="V208" t="str">
            <v>N</v>
          </cell>
          <cell r="W208" t="str">
            <v>N</v>
          </cell>
          <cell r="X208" t="str">
            <v>N</v>
          </cell>
          <cell r="Y208" t="str">
            <v>N</v>
          </cell>
          <cell r="Z208" t="str">
            <v>Y</v>
          </cell>
          <cell r="AA208" t="str">
            <v>N</v>
          </cell>
          <cell r="AB208" t="str">
            <v>N</v>
          </cell>
          <cell r="AC208" t="str">
            <v>KC0T5BNC09M00</v>
          </cell>
          <cell r="AD208">
            <v>39799</v>
          </cell>
          <cell r="AE208">
            <v>44631</v>
          </cell>
          <cell r="AF208">
            <v>0</v>
          </cell>
          <cell r="AG208">
            <v>4</v>
          </cell>
          <cell r="AH208" t="str">
            <v>Active</v>
          </cell>
          <cell r="AI208" t="str">
            <v>PREMISES LICENCE</v>
          </cell>
          <cell r="AK208" t="str">
            <v>Owner</v>
          </cell>
          <cell r="AL208" t="str">
            <v>Skewer House</v>
          </cell>
          <cell r="AM208" t="str">
            <v>64 - 66 West Street</v>
          </cell>
          <cell r="AN208" t="str">
            <v>ROCHFORD</v>
          </cell>
          <cell r="AO208" t="str">
            <v>ESSEX</v>
          </cell>
          <cell r="AP208" t="str">
            <v>SS4 1AJ</v>
          </cell>
          <cell r="AQ208">
            <v>180</v>
          </cell>
          <cell r="AR208" t="str">
            <v>N</v>
          </cell>
          <cell r="AS208" t="str">
            <v>Rochford</v>
          </cell>
        </row>
        <row r="209">
          <cell r="B209" t="str">
            <v>15/00818/LAPRE</v>
          </cell>
          <cell r="C209" t="str">
            <v>NISA</v>
          </cell>
          <cell r="D209" t="str">
            <v>139-141 HIGH STREET</v>
          </cell>
          <cell r="F209" t="str">
            <v>RAYLEIGH</v>
          </cell>
          <cell r="G209" t="str">
            <v>ESSEX</v>
          </cell>
          <cell r="H209" t="str">
            <v>SS6 7QA</v>
          </cell>
          <cell r="I209" t="str">
            <v xml:space="preserve">OFF LICENCE	</v>
          </cell>
          <cell r="J209" t="str">
            <v>B</v>
          </cell>
          <cell r="K209">
            <v>31000</v>
          </cell>
          <cell r="L209" t="str">
            <v>N</v>
          </cell>
          <cell r="M209" t="str">
            <v>NO</v>
          </cell>
          <cell r="N209" t="str">
            <v>N</v>
          </cell>
          <cell r="O209" t="str">
            <v>Y</v>
          </cell>
          <cell r="P209" t="str">
            <v>N</v>
          </cell>
          <cell r="Q209" t="str">
            <v>N</v>
          </cell>
          <cell r="R209" t="str">
            <v>N</v>
          </cell>
          <cell r="S209" t="str">
            <v>N</v>
          </cell>
          <cell r="T209" t="str">
            <v>N</v>
          </cell>
          <cell r="AB209" t="str">
            <v>N</v>
          </cell>
          <cell r="AC209" t="str">
            <v>NZCX3HNC0F800</v>
          </cell>
          <cell r="AD209">
            <v>42352</v>
          </cell>
          <cell r="AE209">
            <v>44574</v>
          </cell>
          <cell r="AF209">
            <v>0</v>
          </cell>
          <cell r="AG209">
            <v>0</v>
          </cell>
          <cell r="AH209" t="str">
            <v>Active</v>
          </cell>
          <cell r="AI209" t="str">
            <v>PREMISES LICENCE</v>
          </cell>
          <cell r="AJ209" t="str">
            <v>Jay Retail Ltd</v>
          </cell>
          <cell r="AM209" t="str">
            <v>139-141 High :Street</v>
          </cell>
          <cell r="AN209" t="str">
            <v>Rayleigh</v>
          </cell>
          <cell r="AO209" t="str">
            <v>Essex</v>
          </cell>
          <cell r="AP209" t="str">
            <v>SS6 7QA</v>
          </cell>
          <cell r="AQ209">
            <v>180</v>
          </cell>
          <cell r="AR209" t="str">
            <v>Y</v>
          </cell>
          <cell r="AS209" t="str">
            <v>Whitehouse</v>
          </cell>
        </row>
        <row r="210">
          <cell r="B210" t="str">
            <v>05/00792/LAPRE</v>
          </cell>
          <cell r="C210" t="str">
            <v>ALI BABA KEBAB RESTAURANT</v>
          </cell>
          <cell r="D210" t="str">
            <v>45 EASTWOOD ROAD</v>
          </cell>
          <cell r="F210" t="str">
            <v>RAYLEIGH</v>
          </cell>
          <cell r="G210" t="str">
            <v>ESSEX</v>
          </cell>
          <cell r="H210" t="str">
            <v>SS6 7JE</v>
          </cell>
          <cell r="I210" t="str">
            <v xml:space="preserve">TAKE AWAY	</v>
          </cell>
          <cell r="J210" t="str">
            <v>B</v>
          </cell>
          <cell r="K210">
            <v>19500</v>
          </cell>
          <cell r="L210" t="str">
            <v>N</v>
          </cell>
          <cell r="M210" t="str">
            <v>NO</v>
          </cell>
          <cell r="N210" t="str">
            <v>N</v>
          </cell>
          <cell r="O210" t="str">
            <v>N</v>
          </cell>
          <cell r="P210" t="str">
            <v>N</v>
          </cell>
          <cell r="Q210" t="str">
            <v>N</v>
          </cell>
          <cell r="R210" t="str">
            <v>Y</v>
          </cell>
          <cell r="S210" t="str">
            <v>Y</v>
          </cell>
          <cell r="T210" t="str">
            <v>N</v>
          </cell>
          <cell r="U210" t="str">
            <v>N</v>
          </cell>
          <cell r="V210" t="str">
            <v>N</v>
          </cell>
          <cell r="W210" t="str">
            <v>N</v>
          </cell>
          <cell r="X210" t="str">
            <v>N</v>
          </cell>
          <cell r="Y210" t="str">
            <v>N</v>
          </cell>
          <cell r="Z210" t="str">
            <v>N</v>
          </cell>
          <cell r="AA210" t="str">
            <v>N</v>
          </cell>
          <cell r="AB210" t="str">
            <v>N</v>
          </cell>
          <cell r="AC210" t="e">
            <v>#N/A</v>
          </cell>
          <cell r="AE210">
            <v>44184</v>
          </cell>
          <cell r="AF210">
            <v>0</v>
          </cell>
          <cell r="AG210">
            <v>2</v>
          </cell>
          <cell r="AH210" t="str">
            <v>Suspended</v>
          </cell>
          <cell r="AI210" t="str">
            <v>PREMISES LICENCE</v>
          </cell>
          <cell r="AJ210" t="str">
            <v>Mr Kamuran Babahan</v>
          </cell>
          <cell r="AK210" t="str">
            <v>Owner</v>
          </cell>
          <cell r="AL210" t="str">
            <v>ALI BABA KEBAB RESTAURANT</v>
          </cell>
          <cell r="AM210" t="str">
            <v>45 EASTWOOD ROAD</v>
          </cell>
          <cell r="AN210" t="str">
            <v>RAYLEIGH</v>
          </cell>
          <cell r="AO210" t="str">
            <v>ESSEX</v>
          </cell>
          <cell r="AP210" t="str">
            <v>SS6 7JE</v>
          </cell>
          <cell r="AQ210">
            <v>180</v>
          </cell>
          <cell r="AR210" t="str">
            <v>N</v>
          </cell>
          <cell r="AS210" t="str">
            <v>Wheatley</v>
          </cell>
        </row>
        <row r="211">
          <cell r="B211" t="str">
            <v>17/00766/LAPRE</v>
          </cell>
          <cell r="C211" t="str">
            <v>BASEJUMP</v>
          </cell>
          <cell r="D211" t="str">
            <v>26a BROOK ROAD</v>
          </cell>
          <cell r="E211" t="str">
            <v>RAYLEIGH</v>
          </cell>
          <cell r="G211" t="str">
            <v>ESSEX</v>
          </cell>
          <cell r="H211" t="str">
            <v>SS6 7XL</v>
          </cell>
          <cell r="I211" t="str">
            <v>ACTIVITY CENTRE</v>
          </cell>
          <cell r="J211" t="str">
            <v>E</v>
          </cell>
          <cell r="K211">
            <v>143000</v>
          </cell>
          <cell r="L211" t="str">
            <v>N</v>
          </cell>
          <cell r="M211" t="str">
            <v>No</v>
          </cell>
          <cell r="N211" t="str">
            <v>N</v>
          </cell>
          <cell r="O211" t="str">
            <v>N</v>
          </cell>
          <cell r="P211" t="str">
            <v>Y</v>
          </cell>
          <cell r="Q211" t="str">
            <v>N</v>
          </cell>
          <cell r="R211" t="str">
            <v>N</v>
          </cell>
          <cell r="S211" t="str">
            <v>Y</v>
          </cell>
          <cell r="T211" t="str">
            <v>Y</v>
          </cell>
          <cell r="U211" t="str">
            <v>N</v>
          </cell>
          <cell r="V211" t="str">
            <v>N</v>
          </cell>
          <cell r="W211" t="str">
            <v>N</v>
          </cell>
          <cell r="X211" t="str">
            <v>N</v>
          </cell>
          <cell r="Y211" t="str">
            <v>Y</v>
          </cell>
          <cell r="Z211" t="str">
            <v>Y</v>
          </cell>
          <cell r="AA211" t="str">
            <v>Y</v>
          </cell>
          <cell r="AB211" t="str">
            <v>N</v>
          </cell>
          <cell r="AD211">
            <v>43098</v>
          </cell>
          <cell r="AE211">
            <v>44194</v>
          </cell>
          <cell r="AF211">
            <v>1</v>
          </cell>
          <cell r="AG211">
            <v>2</v>
          </cell>
          <cell r="AH211" t="str">
            <v>Suspended</v>
          </cell>
          <cell r="AI211" t="str">
            <v>PREMISES LICENCE</v>
          </cell>
          <cell r="AJ211" t="str">
            <v>Paul Horwood</v>
          </cell>
          <cell r="AK211" t="str">
            <v>Corporate Business</v>
          </cell>
          <cell r="AL211" t="str">
            <v>Basejump (London) Ltd</v>
          </cell>
          <cell r="AQ211">
            <v>350</v>
          </cell>
          <cell r="AR211" t="str">
            <v>N</v>
          </cell>
        </row>
        <row r="212">
          <cell r="B212" t="str">
            <v>05/00448/LACLU</v>
          </cell>
          <cell r="C212" t="str">
            <v>ROCHFORD BOWLS CLUB</v>
          </cell>
          <cell r="D212" t="str">
            <v>RECREATION GROUND</v>
          </cell>
          <cell r="E212" t="str">
            <v>STAMBRIDGE ROAD</v>
          </cell>
          <cell r="F212" t="str">
            <v>ROCHFORD</v>
          </cell>
          <cell r="G212" t="str">
            <v>ESSEX</v>
          </cell>
          <cell r="H212" t="str">
            <v>SS4 1JS</v>
          </cell>
          <cell r="I212" t="str">
            <v>CLUB</v>
          </cell>
          <cell r="J212" t="str">
            <v>B</v>
          </cell>
          <cell r="K212">
            <v>6200</v>
          </cell>
          <cell r="L212" t="str">
            <v>Y</v>
          </cell>
          <cell r="M212" t="str">
            <v>NO</v>
          </cell>
          <cell r="N212" t="str">
            <v>N</v>
          </cell>
          <cell r="O212" t="str">
            <v>N</v>
          </cell>
          <cell r="P212" t="str">
            <v>N</v>
          </cell>
          <cell r="Q212" t="str">
            <v>Y</v>
          </cell>
          <cell r="R212" t="str">
            <v>N</v>
          </cell>
          <cell r="T212" t="str">
            <v>Y</v>
          </cell>
          <cell r="Y212" t="str">
            <v>Y</v>
          </cell>
          <cell r="Z212" t="str">
            <v>Y</v>
          </cell>
          <cell r="AA212" t="str">
            <v>Y</v>
          </cell>
          <cell r="AB212" t="str">
            <v>Y</v>
          </cell>
          <cell r="AC212" t="e">
            <v>#N/A</v>
          </cell>
          <cell r="AE212">
            <v>44027</v>
          </cell>
          <cell r="AF212">
            <v>0</v>
          </cell>
          <cell r="AG212">
            <v>0</v>
          </cell>
          <cell r="AH212" t="str">
            <v>Suspended</v>
          </cell>
          <cell r="AI212" t="str">
            <v>CLUB CERTIFICATE</v>
          </cell>
          <cell r="AJ212" t="str">
            <v>Mr Chris Chorley</v>
          </cell>
          <cell r="AK212" t="str">
            <v>Consultant</v>
          </cell>
          <cell r="AM212" t="str">
            <v>15 Hamstead Gardens</v>
          </cell>
          <cell r="AN212" t="str">
            <v>Hockley</v>
          </cell>
          <cell r="AO212" t="str">
            <v>ESSEX</v>
          </cell>
          <cell r="AP212" t="str">
            <v>SS5 5HN</v>
          </cell>
          <cell r="AQ212">
            <v>180</v>
          </cell>
          <cell r="AR212" t="str">
            <v>N</v>
          </cell>
        </row>
        <row r="213">
          <cell r="B213" t="str">
            <v>16/00674/LAPRE</v>
          </cell>
          <cell r="C213" t="str">
            <v>BOUNCE VILLAGE</v>
          </cell>
          <cell r="D213" t="str">
            <v>12a Purdeys Way</v>
          </cell>
          <cell r="F213" t="str">
            <v>Rochford</v>
          </cell>
          <cell r="G213" t="str">
            <v>Essex</v>
          </cell>
          <cell r="H213" t="str">
            <v>SS4 1NE</v>
          </cell>
          <cell r="I213" t="str">
            <v xml:space="preserve">ACTIVITY CENTRE	</v>
          </cell>
          <cell r="J213" t="str">
            <v>C</v>
          </cell>
          <cell r="K213">
            <v>58500</v>
          </cell>
          <cell r="L213" t="str">
            <v>N</v>
          </cell>
          <cell r="M213" t="str">
            <v>No</v>
          </cell>
          <cell r="N213" t="str">
            <v>N</v>
          </cell>
          <cell r="O213" t="str">
            <v>N</v>
          </cell>
          <cell r="P213" t="str">
            <v>Y</v>
          </cell>
          <cell r="Q213" t="str">
            <v>N</v>
          </cell>
          <cell r="R213" t="str">
            <v>N</v>
          </cell>
          <cell r="S213" t="str">
            <v>N</v>
          </cell>
          <cell r="T213" t="str">
            <v>Y</v>
          </cell>
          <cell r="U213" t="str">
            <v>N</v>
          </cell>
          <cell r="V213" t="str">
            <v>Y</v>
          </cell>
          <cell r="W213" t="str">
            <v>Y</v>
          </cell>
          <cell r="X213" t="str">
            <v>N</v>
          </cell>
          <cell r="Y213" t="str">
            <v>Y</v>
          </cell>
          <cell r="Z213" t="str">
            <v>Y</v>
          </cell>
          <cell r="AA213" t="str">
            <v>Y</v>
          </cell>
          <cell r="AB213" t="str">
            <v>N</v>
          </cell>
          <cell r="AD213">
            <v>42724</v>
          </cell>
          <cell r="AE213">
            <v>43815</v>
          </cell>
          <cell r="AF213">
            <v>0</v>
          </cell>
          <cell r="AG213">
            <v>3</v>
          </cell>
          <cell r="AH213" t="str">
            <v>Suspended</v>
          </cell>
          <cell r="AI213" t="str">
            <v>PREMISES LICENCE</v>
          </cell>
          <cell r="AK213" t="str">
            <v>Corporate Business</v>
          </cell>
          <cell r="AL213" t="str">
            <v>BOUNCE VILLAGE</v>
          </cell>
          <cell r="AM213" t="str">
            <v>12a Purdeys Way</v>
          </cell>
          <cell r="AN213" t="str">
            <v>ROCHFORD</v>
          </cell>
          <cell r="AO213" t="str">
            <v>ESSEX</v>
          </cell>
          <cell r="AP213" t="str">
            <v>SS4 1NE</v>
          </cell>
          <cell r="AQ213">
            <v>295</v>
          </cell>
          <cell r="AR213" t="str">
            <v>N</v>
          </cell>
          <cell r="AS213" t="str">
            <v>Roche South</v>
          </cell>
        </row>
        <row r="214">
          <cell r="B214" t="str">
            <v>05/00174/LAPRE</v>
          </cell>
          <cell r="C214" t="str">
            <v>BRANDY HOLE YACHT CLUB</v>
          </cell>
          <cell r="D214" t="str">
            <v>KINGSMANS FARM ROAD</v>
          </cell>
          <cell r="E214" t="str">
            <v>HULLBRIDGE</v>
          </cell>
          <cell r="F214" t="str">
            <v>HOCKLEY</v>
          </cell>
          <cell r="G214" t="str">
            <v>ESSEX</v>
          </cell>
          <cell r="H214" t="str">
            <v>SS5 6QB</v>
          </cell>
          <cell r="I214" t="str">
            <v xml:space="preserve">BAR	</v>
          </cell>
          <cell r="J214" t="str">
            <v>B</v>
          </cell>
          <cell r="K214">
            <v>23500</v>
          </cell>
          <cell r="L214" t="str">
            <v>Y</v>
          </cell>
          <cell r="M214" t="str">
            <v>1HOUR XMAS DAY</v>
          </cell>
          <cell r="N214" t="str">
            <v>N</v>
          </cell>
          <cell r="O214" t="str">
            <v>N</v>
          </cell>
          <cell r="P214" t="str">
            <v>N</v>
          </cell>
          <cell r="Q214" t="str">
            <v>Y</v>
          </cell>
          <cell r="R214" t="str">
            <v>N</v>
          </cell>
          <cell r="AB214" t="str">
            <v>N</v>
          </cell>
          <cell r="AC214" t="e">
            <v>#N/A</v>
          </cell>
          <cell r="AD214">
            <v>42578</v>
          </cell>
          <cell r="AE214">
            <v>43964</v>
          </cell>
          <cell r="AF214">
            <v>0</v>
          </cell>
          <cell r="AG214">
            <v>0</v>
          </cell>
          <cell r="AH214" t="str">
            <v>Suspended</v>
          </cell>
          <cell r="AI214" t="str">
            <v>PREMISES LICENCE</v>
          </cell>
          <cell r="AK214" t="str">
            <v>Corporate Business</v>
          </cell>
          <cell r="AL214" t="str">
            <v>Brandy Hole Yacht Club Ltd</v>
          </cell>
          <cell r="AM214" t="str">
            <v>KINGSMANS FARM ROAD</v>
          </cell>
          <cell r="AN214" t="str">
            <v>HOCKLEY</v>
          </cell>
          <cell r="AO214" t="str">
            <v>ESSEX</v>
          </cell>
          <cell r="AP214" t="str">
            <v>SS5 6QB</v>
          </cell>
          <cell r="AQ214">
            <v>180</v>
          </cell>
          <cell r="AR214" t="str">
            <v>N</v>
          </cell>
          <cell r="AS214" t="str">
            <v xml:space="preserve">Hullbridge	</v>
          </cell>
        </row>
        <row r="215">
          <cell r="B215" t="str">
            <v>05/00144/LAPRE</v>
          </cell>
          <cell r="C215" t="str">
            <v>HOCKLEY FOOD &amp; OFF LICENCE</v>
          </cell>
          <cell r="D215" t="str">
            <v>6 ALDERMANS HILL</v>
          </cell>
          <cell r="F215" t="str">
            <v>HOCKLEY</v>
          </cell>
          <cell r="G215" t="str">
            <v>ESSEX</v>
          </cell>
          <cell r="H215" t="str">
            <v>SS5 4RW</v>
          </cell>
          <cell r="I215" t="str">
            <v>OFF LICENCE</v>
          </cell>
          <cell r="J215" t="str">
            <v>B</v>
          </cell>
          <cell r="K215">
            <v>5000</v>
          </cell>
          <cell r="L215" t="str">
            <v>N</v>
          </cell>
          <cell r="M215" t="str">
            <v>NO</v>
          </cell>
          <cell r="N215" t="str">
            <v>N</v>
          </cell>
          <cell r="O215" t="str">
            <v>Y</v>
          </cell>
          <cell r="P215" t="str">
            <v>N</v>
          </cell>
          <cell r="Q215" t="str">
            <v>N</v>
          </cell>
          <cell r="R215" t="str">
            <v>N</v>
          </cell>
          <cell r="S215" t="str">
            <v>N</v>
          </cell>
          <cell r="AB215" t="str">
            <v>N</v>
          </cell>
          <cell r="AC215">
            <v>0</v>
          </cell>
          <cell r="AE215">
            <v>43941</v>
          </cell>
          <cell r="AF215">
            <v>0</v>
          </cell>
          <cell r="AG215">
            <v>0</v>
          </cell>
          <cell r="AH215" t="str">
            <v>Suspended</v>
          </cell>
          <cell r="AI215" t="str">
            <v>PREMISES LICENCE</v>
          </cell>
          <cell r="AK215" t="str">
            <v>Owner</v>
          </cell>
          <cell r="AL215" t="str">
            <v>LICENCE SUSPENDED</v>
          </cell>
          <cell r="AQ215">
            <v>180</v>
          </cell>
          <cell r="AR215" t="str">
            <v>N</v>
          </cell>
          <cell r="AS215" t="str">
            <v xml:space="preserve">Hockley	</v>
          </cell>
        </row>
        <row r="216">
          <cell r="B216" t="str">
            <v>10/00737/LAPRE</v>
          </cell>
          <cell r="C216" t="str">
            <v>WAREHOUSE CENTRE (MEGA CENTRE)</v>
          </cell>
          <cell r="D216" t="str">
            <v>UNIT 7 BROOK ROAD</v>
          </cell>
          <cell r="E216" t="str">
            <v>BROOK ROAD INDUSTRIAL ESTATE</v>
          </cell>
          <cell r="F216" t="str">
            <v>RAYLEIGH</v>
          </cell>
          <cell r="G216" t="str">
            <v>ESSEX</v>
          </cell>
          <cell r="H216" t="str">
            <v>SS6 7XL</v>
          </cell>
          <cell r="I216" t="str">
            <v>HALL</v>
          </cell>
          <cell r="J216" t="str">
            <v>B</v>
          </cell>
          <cell r="K216">
            <v>7000</v>
          </cell>
          <cell r="L216" t="str">
            <v>N</v>
          </cell>
          <cell r="M216" t="str">
            <v>NO</v>
          </cell>
          <cell r="N216" t="str">
            <v>N</v>
          </cell>
          <cell r="O216" t="str">
            <v>N</v>
          </cell>
          <cell r="P216" t="str">
            <v>N</v>
          </cell>
          <cell r="Q216" t="str">
            <v>N</v>
          </cell>
          <cell r="R216" t="str">
            <v>Y</v>
          </cell>
          <cell r="T216" t="str">
            <v>Y</v>
          </cell>
          <cell r="U216" t="str">
            <v>Y</v>
          </cell>
          <cell r="V216" t="str">
            <v>Y</v>
          </cell>
          <cell r="W216" t="str">
            <v>Y</v>
          </cell>
          <cell r="Y216" t="str">
            <v>Y</v>
          </cell>
          <cell r="Z216" t="str">
            <v>Y</v>
          </cell>
          <cell r="AA216" t="str">
            <v>Y</v>
          </cell>
          <cell r="AB216" t="str">
            <v>Y</v>
          </cell>
          <cell r="AC216" t="str">
            <v>LDGX5YNC0BQ00</v>
          </cell>
          <cell r="AD216">
            <v>40527</v>
          </cell>
          <cell r="AE216">
            <v>44210</v>
          </cell>
          <cell r="AF216">
            <v>0</v>
          </cell>
          <cell r="AG216">
            <v>0</v>
          </cell>
          <cell r="AH216" t="str">
            <v>Suspended</v>
          </cell>
          <cell r="AI216" t="str">
            <v>PREMISES LICENCE</v>
          </cell>
          <cell r="AJ216" t="str">
            <v>LICENCE SUSPENDED</v>
          </cell>
          <cell r="AK216" t="str">
            <v>Corporate Business</v>
          </cell>
          <cell r="AQ216">
            <v>180</v>
          </cell>
          <cell r="AR216" t="str">
            <v>N</v>
          </cell>
          <cell r="AS216" t="str">
            <v>Whitehouse</v>
          </cell>
        </row>
        <row r="217">
          <cell r="B217" t="str">
            <v>10/00402/LAPRE</v>
          </cell>
          <cell r="C217" t="str">
            <v>PEAFS FARM SHOP,LUBBARDS FARM</v>
          </cell>
          <cell r="D217" t="str">
            <v>HULLBRIDGE ROAD</v>
          </cell>
          <cell r="F217" t="str">
            <v>RAYLEIGH</v>
          </cell>
          <cell r="G217" t="str">
            <v>ESSEX</v>
          </cell>
          <cell r="H217" t="str">
            <v>SS6 9QG</v>
          </cell>
          <cell r="I217" t="str">
            <v>OFF LICENCE</v>
          </cell>
          <cell r="J217" t="str">
            <v>B</v>
          </cell>
          <cell r="K217">
            <v>5100</v>
          </cell>
          <cell r="L217" t="str">
            <v>N</v>
          </cell>
          <cell r="M217" t="str">
            <v>NO</v>
          </cell>
          <cell r="N217" t="str">
            <v>N</v>
          </cell>
          <cell r="O217" t="str">
            <v>Y</v>
          </cell>
          <cell r="P217" t="str">
            <v>N</v>
          </cell>
          <cell r="Q217" t="str">
            <v>N</v>
          </cell>
          <cell r="R217" t="str">
            <v>N</v>
          </cell>
          <cell r="S217" t="str">
            <v>N</v>
          </cell>
          <cell r="T217" t="str">
            <v>N</v>
          </cell>
          <cell r="AB217" t="str">
            <v>N</v>
          </cell>
          <cell r="AC217" t="str">
            <v>L45OFTNC09Z00</v>
          </cell>
          <cell r="AD217">
            <v>40346</v>
          </cell>
          <cell r="AE217">
            <v>43324</v>
          </cell>
          <cell r="AF217">
            <v>0</v>
          </cell>
          <cell r="AG217">
            <v>1</v>
          </cell>
          <cell r="AH217" t="str">
            <v>Suspended</v>
          </cell>
          <cell r="AI217" t="str">
            <v>PREMISES LICENCE</v>
          </cell>
          <cell r="AJ217" t="str">
            <v>Mr Thomas Peaford</v>
          </cell>
          <cell r="AK217" t="str">
            <v>Owner</v>
          </cell>
          <cell r="AM217" t="str">
            <v>106 Lodge Lane</v>
          </cell>
          <cell r="AN217" t="str">
            <v>Grays</v>
          </cell>
          <cell r="AO217" t="str">
            <v>ESSEX</v>
          </cell>
          <cell r="AP217" t="str">
            <v>RM16 2UL</v>
          </cell>
          <cell r="AQ217">
            <v>180</v>
          </cell>
          <cell r="AR217" t="str">
            <v>N</v>
          </cell>
          <cell r="AS217" t="str">
            <v>Downhall &amp; Rawreth</v>
          </cell>
        </row>
        <row r="218">
          <cell r="B218" t="str">
            <v>05/00323/LAPRE</v>
          </cell>
          <cell r="C218" t="str">
            <v>PREMIER LOCAL EXPRESS</v>
          </cell>
          <cell r="D218" t="str">
            <v>86 THE CHASE</v>
          </cell>
          <cell r="F218" t="str">
            <v>RAYLEIGH</v>
          </cell>
          <cell r="G218" t="str">
            <v>ESSEX</v>
          </cell>
          <cell r="H218" t="str">
            <v>SS6 8RW</v>
          </cell>
          <cell r="I218" t="str">
            <v>OFF LICENCE</v>
          </cell>
          <cell r="J218" t="str">
            <v>B</v>
          </cell>
          <cell r="K218">
            <v>11000</v>
          </cell>
          <cell r="L218" t="str">
            <v>N</v>
          </cell>
          <cell r="M218" t="str">
            <v>NO</v>
          </cell>
          <cell r="N218" t="str">
            <v>N</v>
          </cell>
          <cell r="O218" t="str">
            <v>Y</v>
          </cell>
          <cell r="P218" t="str">
            <v>N</v>
          </cell>
          <cell r="Q218" t="str">
            <v>N</v>
          </cell>
          <cell r="R218" t="str">
            <v>N</v>
          </cell>
          <cell r="AB218" t="str">
            <v>N</v>
          </cell>
          <cell r="AC218" t="str">
            <v>IIJHP7NCP6000</v>
          </cell>
          <cell r="AD218">
            <v>38526</v>
          </cell>
          <cell r="AE218">
            <v>43288</v>
          </cell>
          <cell r="AF218">
            <v>0</v>
          </cell>
          <cell r="AG218">
            <v>2</v>
          </cell>
          <cell r="AH218" t="str">
            <v>Suspended</v>
          </cell>
          <cell r="AI218" t="str">
            <v>PREMISES LICENCE</v>
          </cell>
          <cell r="AJ218" t="str">
            <v>Nagarajah Kirubaharan</v>
          </cell>
          <cell r="AK218" t="str">
            <v>Owner</v>
          </cell>
          <cell r="AM218" t="str">
            <v>225 Carlingford Drive</v>
          </cell>
          <cell r="AN218" t="str">
            <v>Westcliff</v>
          </cell>
          <cell r="AO218" t="str">
            <v>ESSEX</v>
          </cell>
          <cell r="AP218" t="str">
            <v>SS0 0SE</v>
          </cell>
          <cell r="AQ218">
            <v>180</v>
          </cell>
          <cell r="AR218" t="str">
            <v>N</v>
          </cell>
          <cell r="AS218" t="str">
            <v>Lodge</v>
          </cell>
        </row>
        <row r="219">
          <cell r="B219" t="str">
            <v>21/00523/LAPRE</v>
          </cell>
          <cell r="C219" t="str">
            <v>FRESH HEADS BARBERS</v>
          </cell>
          <cell r="D219" t="str">
            <v>116 HIGH STREET</v>
          </cell>
          <cell r="E219" t="str">
            <v>ROCHFORD</v>
          </cell>
          <cell r="F219" t="str">
            <v>RAYLEIGH</v>
          </cell>
          <cell r="G219" t="str">
            <v>ESSEX</v>
          </cell>
          <cell r="H219" t="str">
            <v>SS6 7BY</v>
          </cell>
          <cell r="I219" t="str">
            <v xml:space="preserve">HAIR	</v>
          </cell>
          <cell r="J219" t="str">
            <v>B</v>
          </cell>
          <cell r="K219">
            <v>11250</v>
          </cell>
          <cell r="L219" t="str">
            <v>N</v>
          </cell>
          <cell r="N219" t="str">
            <v>N</v>
          </cell>
          <cell r="O219" t="str">
            <v>N</v>
          </cell>
          <cell r="P219" t="str">
            <v>N</v>
          </cell>
          <cell r="Q219" t="str">
            <v>Y</v>
          </cell>
          <cell r="R219" t="str">
            <v>N</v>
          </cell>
          <cell r="S219" t="str">
            <v>N</v>
          </cell>
          <cell r="T219" t="str">
            <v>N</v>
          </cell>
          <cell r="U219" t="str">
            <v>N</v>
          </cell>
          <cell r="V219" t="str">
            <v>N</v>
          </cell>
          <cell r="W219" t="str">
            <v>N</v>
          </cell>
          <cell r="X219" t="str">
            <v>N</v>
          </cell>
          <cell r="Y219" t="str">
            <v>N</v>
          </cell>
          <cell r="Z219" t="str">
            <v>N</v>
          </cell>
          <cell r="AA219" t="str">
            <v>N</v>
          </cell>
          <cell r="AB219" t="str">
            <v>N</v>
          </cell>
          <cell r="AI219" t="str">
            <v>PREMISES LICENCE</v>
          </cell>
          <cell r="AJ219" t="str">
            <v>HUSEYIN YUKSEL</v>
          </cell>
          <cell r="AL219" t="str">
            <v>FRESH HEADS BARBERS</v>
          </cell>
          <cell r="AM219" t="str">
            <v>2 LONGFIELD AVENUE</v>
          </cell>
          <cell r="AN219" t="str">
            <v>ENFIELD</v>
          </cell>
          <cell r="AO219" t="str">
            <v>LONDON</v>
          </cell>
          <cell r="AP219" t="str">
            <v>EN3 5RX</v>
          </cell>
          <cell r="AQ219">
            <v>180</v>
          </cell>
          <cell r="AR219" t="str">
            <v>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 2021 - PEOPLE EXPORT"/>
    </sheetNames>
    <sheetDataSet>
      <sheetData sheetId="0">
        <row r="1">
          <cell r="A1" t="str">
            <v>Licence No</v>
          </cell>
          <cell r="B1" t="str">
            <v>DPS Name</v>
          </cell>
          <cell r="C1" t="str">
            <v>Holder</v>
          </cell>
        </row>
        <row r="2">
          <cell r="A2" t="str">
            <v>05/000652/LAPRE</v>
          </cell>
          <cell r="B2" t="str">
            <v>Nickola Hood</v>
          </cell>
          <cell r="C2" t="str">
            <v>Wellington Pub Company</v>
          </cell>
        </row>
        <row r="3">
          <cell r="A3" t="str">
            <v>05/00144/LAPRE</v>
          </cell>
          <cell r="B3" t="str">
            <v>Chandrakant G. PRAJAPATI</v>
          </cell>
          <cell r="C3" t="str">
            <v>Chandrakant G. PRAJAPATI</v>
          </cell>
        </row>
        <row r="4">
          <cell r="A4" t="str">
            <v>05/00167/LAPRE</v>
          </cell>
          <cell r="B4" t="str">
            <v>Emre Kars</v>
          </cell>
          <cell r="C4" t="str">
            <v>Emre Kars</v>
          </cell>
        </row>
        <row r="5">
          <cell r="A5" t="str">
            <v>05/00174/LAPRE</v>
          </cell>
          <cell r="B5" t="str">
            <v>Deborah Knifton</v>
          </cell>
          <cell r="C5" t="str">
            <v>Brandy Hole Yacht Club</v>
          </cell>
        </row>
        <row r="6">
          <cell r="A6" t="str">
            <v>05/00199/LAPRE</v>
          </cell>
          <cell r="B6" t="str">
            <v>Paul Benton</v>
          </cell>
          <cell r="C6" t="str">
            <v>One Stop Stores Ltd</v>
          </cell>
        </row>
        <row r="7">
          <cell r="A7" t="str">
            <v>05/00211/LAPRE</v>
          </cell>
          <cell r="B7" t="str">
            <v>Sinan Osku</v>
          </cell>
          <cell r="C7" t="str">
            <v>Spirit Pub Company (Leased) Ltd</v>
          </cell>
        </row>
        <row r="8">
          <cell r="A8" t="str">
            <v>05/00213/LAPRE</v>
          </cell>
          <cell r="B8" t="str">
            <v>Janice Fuller</v>
          </cell>
          <cell r="C8" t="str">
            <v>Makro Self Service Wholesalers</v>
          </cell>
        </row>
        <row r="9">
          <cell r="A9" t="str">
            <v>05/00217/LAPRE</v>
          </cell>
          <cell r="B9" t="str">
            <v>Brian Lakey COZENS</v>
          </cell>
          <cell r="C9" t="str">
            <v>Brian Lakey COZENS and Jill Patricia COZENS</v>
          </cell>
        </row>
        <row r="10">
          <cell r="A10" t="str">
            <v>05/00236/LAPRE</v>
          </cell>
          <cell r="B10" t="str">
            <v>Anthony William Allan</v>
          </cell>
          <cell r="C10" t="str">
            <v>Anthony Allan</v>
          </cell>
        </row>
        <row r="11">
          <cell r="A11" t="str">
            <v>05/00243/LAPRE</v>
          </cell>
          <cell r="B11" t="str">
            <v>Lee David Carter</v>
          </cell>
          <cell r="C11" t="str">
            <v>Hawthorn Leisure (Mantle) Ltd</v>
          </cell>
        </row>
        <row r="12">
          <cell r="A12" t="str">
            <v>05/00253/LAPRE</v>
          </cell>
          <cell r="B12" t="str">
            <v>John David Smth</v>
          </cell>
          <cell r="C12" t="str">
            <v>John David Smith</v>
          </cell>
        </row>
        <row r="13">
          <cell r="A13" t="str">
            <v>05/00257/LAPRE</v>
          </cell>
          <cell r="B13" t="str">
            <v>Emily Cope</v>
          </cell>
          <cell r="C13" t="str">
            <v>WETHERSPOON PLC</v>
          </cell>
        </row>
        <row r="14">
          <cell r="A14" t="str">
            <v>05/00259/LAPRE</v>
          </cell>
          <cell r="B14" t="str">
            <v>David Laurence Clark</v>
          </cell>
          <cell r="C14" t="str">
            <v>David Clark</v>
          </cell>
        </row>
        <row r="15">
          <cell r="A15" t="str">
            <v>05/00269/LAPRE</v>
          </cell>
          <cell r="B15" t="str">
            <v>John Christopher Harmon</v>
          </cell>
          <cell r="C15" t="str">
            <v>Mr John Christopher Harmon &amp; Mrs Janet Susan Harmon</v>
          </cell>
        </row>
        <row r="16">
          <cell r="A16" t="str">
            <v>05/00274/LAPRE</v>
          </cell>
          <cell r="B16" t="str">
            <v>Kelly Lampard</v>
          </cell>
          <cell r="C16" t="str">
            <v>Hullbridge Community Association Social Club</v>
          </cell>
        </row>
        <row r="17">
          <cell r="A17" t="str">
            <v>05/00275/LAPER</v>
          </cell>
          <cell r="B17" t="str">
            <v>Colin Thomas Dixon</v>
          </cell>
          <cell r="C17" t="str">
            <v>Greene King Brewing &amp; Retailing Ltd</v>
          </cell>
        </row>
        <row r="18">
          <cell r="A18" t="str">
            <v>05/00282/LAPRE</v>
          </cell>
          <cell r="B18" t="str">
            <v>Camilla Baker</v>
          </cell>
          <cell r="C18" t="str">
            <v>Chulani Satis Perera</v>
          </cell>
        </row>
        <row r="19">
          <cell r="A19" t="str">
            <v>05/00286/LAPRE</v>
          </cell>
          <cell r="B19" t="str">
            <v>James Peter Gibson</v>
          </cell>
          <cell r="C19" t="str">
            <v>Northstar Hotels Ltd</v>
          </cell>
        </row>
        <row r="20">
          <cell r="A20" t="str">
            <v>05/00303/LAPRE</v>
          </cell>
          <cell r="B20" t="str">
            <v xml:space="preserve">Stephen Raymond Playle </v>
          </cell>
          <cell r="C20" t="str">
            <v>Spirit Pub Company (Services) Ltd</v>
          </cell>
        </row>
        <row r="21">
          <cell r="A21" t="str">
            <v>05/00315/LAPRE</v>
          </cell>
          <cell r="B21" t="str">
            <v>Kwok Hong CHEUNG</v>
          </cell>
          <cell r="C21" t="str">
            <v>Kwok Hong Cheung &amp; Chi Fai Chan</v>
          </cell>
        </row>
        <row r="22">
          <cell r="A22" t="str">
            <v>05/00323/LAPRE</v>
          </cell>
          <cell r="B22" t="str">
            <v>Niranjana Bakthedevan</v>
          </cell>
          <cell r="C22" t="str">
            <v>Niranjana Bakthedevan</v>
          </cell>
        </row>
        <row r="23">
          <cell r="A23" t="str">
            <v>05/00325/LAPRE</v>
          </cell>
          <cell r="B23" t="str">
            <v>Mohammed Ashik</v>
          </cell>
          <cell r="C23" t="str">
            <v>Mohammed Ashik</v>
          </cell>
        </row>
        <row r="24">
          <cell r="A24" t="str">
            <v>05/00344/LAPRE</v>
          </cell>
          <cell r="B24" t="str">
            <v>Lisa Anderson</v>
          </cell>
          <cell r="C24" t="str">
            <v>Punch Partnerships (PTL) Limited</v>
          </cell>
        </row>
        <row r="25">
          <cell r="A25" t="str">
            <v>05/00351/LAPRE</v>
          </cell>
          <cell r="B25" t="str">
            <v>SIVAKUMAR KARUPPIYA</v>
          </cell>
          <cell r="C25" t="str">
            <v>SIVAKUMAR KARUPPIYA</v>
          </cell>
        </row>
        <row r="26">
          <cell r="A26" t="str">
            <v>05/00353/LAPRE</v>
          </cell>
          <cell r="B26" t="str">
            <v>Norman Smith</v>
          </cell>
          <cell r="C26" t="str">
            <v>Green King</v>
          </cell>
        </row>
        <row r="27">
          <cell r="A27" t="str">
            <v>05/00369/LAPRE</v>
          </cell>
          <cell r="B27" t="str">
            <v>JIGNESHKUMAR PATEL</v>
          </cell>
          <cell r="C27" t="str">
            <v>JIGNESHKUMAR PATEL</v>
          </cell>
        </row>
        <row r="28">
          <cell r="A28" t="str">
            <v>05/00389/LAPRE</v>
          </cell>
          <cell r="B28" t="str">
            <v>David Robert Plummer</v>
          </cell>
          <cell r="C28" t="str">
            <v>Rochford Town Sports &amp; Social ClubRochford Town Sports &amp; Social Club</v>
          </cell>
        </row>
        <row r="29">
          <cell r="A29" t="str">
            <v>05/00391/LAPRE</v>
          </cell>
          <cell r="B29" t="str">
            <v>Michael Egan</v>
          </cell>
          <cell r="C29" t="str">
            <v>Grange Community Association</v>
          </cell>
        </row>
        <row r="30">
          <cell r="A30" t="str">
            <v>05/00394/LAPRE</v>
          </cell>
          <cell r="B30" t="str">
            <v>Sarah Jane Wiseman</v>
          </cell>
          <cell r="C30" t="str">
            <v>Star Pubs &amp; Bars Ltd</v>
          </cell>
        </row>
        <row r="31">
          <cell r="A31" t="str">
            <v>05/00396/LAPRE</v>
          </cell>
          <cell r="B31" t="str">
            <v>Leuan Pinnock</v>
          </cell>
          <cell r="C31" t="str">
            <v>Co-operative Group Food Ltd</v>
          </cell>
        </row>
        <row r="32">
          <cell r="A32" t="str">
            <v>05/00401/LAPER</v>
          </cell>
          <cell r="B32" t="str">
            <v>Aron Patrick Playford</v>
          </cell>
          <cell r="C32" t="str">
            <v>Co-operative Group Food Ltd</v>
          </cell>
        </row>
        <row r="33">
          <cell r="A33" t="str">
            <v>05/00406/LAPER</v>
          </cell>
          <cell r="B33" t="str">
            <v>Robin Daniel Stevens</v>
          </cell>
          <cell r="C33" t="str">
            <v>Co-operative Group Food Ltd</v>
          </cell>
        </row>
        <row r="34">
          <cell r="A34" t="str">
            <v>05/00409/LAPRE</v>
          </cell>
          <cell r="B34" t="str">
            <v>Mr Ponniah Bekeerathan</v>
          </cell>
          <cell r="C34" t="str">
            <v>Rising Sun Shine Ltd</v>
          </cell>
        </row>
        <row r="35">
          <cell r="A35" t="str">
            <v>05/00410/LAPRE</v>
          </cell>
          <cell r="B35" t="str">
            <v>Mark Hale</v>
          </cell>
          <cell r="C35" t="str">
            <v>Mark Hale</v>
          </cell>
        </row>
        <row r="36">
          <cell r="A36" t="str">
            <v>05/00413/LAPRE</v>
          </cell>
          <cell r="B36" t="str">
            <v>Kailasapillai Sivathasan</v>
          </cell>
          <cell r="C36" t="str">
            <v>Jay Retail Ltd</v>
          </cell>
        </row>
        <row r="37">
          <cell r="A37" t="str">
            <v>05/00430/LAPRE</v>
          </cell>
          <cell r="B37" t="str">
            <v>Rachel Pearce</v>
          </cell>
          <cell r="C37" t="str">
            <v>Rachel and Stephen Pearce</v>
          </cell>
        </row>
        <row r="38">
          <cell r="A38" t="str">
            <v>05/00432/LAPRE</v>
          </cell>
          <cell r="B38" t="str">
            <v>Kevin Horne</v>
          </cell>
          <cell r="C38" t="str">
            <v>Teland Ltd</v>
          </cell>
        </row>
        <row r="39">
          <cell r="A39" t="str">
            <v>05/00449/LAPRE</v>
          </cell>
          <cell r="B39" t="str">
            <v>Gary Stewart</v>
          </cell>
          <cell r="C39" t="str">
            <v>Oakman Group Ltd</v>
          </cell>
        </row>
        <row r="40">
          <cell r="A40" t="str">
            <v>05/00452/LAPRE</v>
          </cell>
          <cell r="B40" t="str">
            <v>Tom Dixon</v>
          </cell>
          <cell r="C40" t="str">
            <v>Mitchells and Butlers Leisure Retail Ltd</v>
          </cell>
        </row>
        <row r="41">
          <cell r="A41" t="str">
            <v>05/00455/LAPRE</v>
          </cell>
          <cell r="B41" t="str">
            <v>Andrea Gorman</v>
          </cell>
          <cell r="C41" t="str">
            <v>Rose and Crown ‘Rochford’ Limited</v>
          </cell>
        </row>
        <row r="42">
          <cell r="A42" t="str">
            <v>05/00469/LAPRE</v>
          </cell>
          <cell r="B42" t="str">
            <v>Erion Shella</v>
          </cell>
          <cell r="C42" t="str">
            <v>La Romantica Ltd</v>
          </cell>
        </row>
        <row r="43">
          <cell r="A43" t="str">
            <v>05/00480/LAPRE</v>
          </cell>
          <cell r="B43" t="str">
            <v>Russell Best</v>
          </cell>
          <cell r="C43" t="str">
            <v>Punch Partnerships (PTL) Limited</v>
          </cell>
        </row>
        <row r="44">
          <cell r="A44" t="str">
            <v>05/00482/LAPRE</v>
          </cell>
          <cell r="B44" t="str">
            <v>Lori Pearmain</v>
          </cell>
          <cell r="C44" t="str">
            <v xml:space="preserve">Fine Build Homes Ltd </v>
          </cell>
        </row>
        <row r="45">
          <cell r="A45" t="str">
            <v>05/00483/LAPRE</v>
          </cell>
          <cell r="B45" t="str">
            <v>Yose Leonardo Nobrega</v>
          </cell>
          <cell r="C45" t="str">
            <v>Yose Leonardo Nobrega</v>
          </cell>
        </row>
        <row r="46">
          <cell r="A46" t="str">
            <v>05/00487/LAPRE</v>
          </cell>
          <cell r="B46" t="str">
            <v>Mohan Paramanandam</v>
          </cell>
          <cell r="C46" t="str">
            <v>Mohan Paramanandam</v>
          </cell>
        </row>
        <row r="47">
          <cell r="A47" t="str">
            <v>05/00489/LAPRE</v>
          </cell>
          <cell r="B47" t="str">
            <v>Stefan Blazhev</v>
          </cell>
          <cell r="C47" t="str">
            <v>Old Parish Rooms Ltd</v>
          </cell>
        </row>
        <row r="48">
          <cell r="A48" t="str">
            <v>05/00494/LAPRE</v>
          </cell>
          <cell r="B48" t="str">
            <v>Fergus Claydon</v>
          </cell>
          <cell r="C48" t="str">
            <v>Mitchells ·&amp; Butler</v>
          </cell>
        </row>
        <row r="49">
          <cell r="A49" t="str">
            <v>05/00497/LAPRE</v>
          </cell>
          <cell r="B49" t="str">
            <v>Paul Birrell</v>
          </cell>
          <cell r="C49" t="str">
            <v>Kings Fish Restaurant Limited</v>
          </cell>
        </row>
        <row r="50">
          <cell r="A50" t="str">
            <v>05/00502/LAPRE</v>
          </cell>
          <cell r="B50" t="str">
            <v>Mohammed Jubair Hussain</v>
          </cell>
          <cell r="C50" t="str">
            <v>Ruksana Hussain</v>
          </cell>
        </row>
        <row r="51">
          <cell r="A51" t="str">
            <v>05/00507/LAPRE</v>
          </cell>
          <cell r="B51" t="str">
            <v>Mr Ramkumar Rajemarks Sarwesvaran</v>
          </cell>
          <cell r="C51" t="str">
            <v>Mr Vihayabavan Arumugam</v>
          </cell>
        </row>
        <row r="52">
          <cell r="A52" t="str">
            <v>05/00508/LAPRE</v>
          </cell>
          <cell r="B52" t="str">
            <v>Jasitha Magendran</v>
          </cell>
          <cell r="C52" t="str">
            <v>Kumarasamy Sivabalan</v>
          </cell>
        </row>
        <row r="53">
          <cell r="A53" t="str">
            <v>05/00520/LAPRE</v>
          </cell>
          <cell r="B53" t="str">
            <v>Yilmaz Altun</v>
          </cell>
          <cell r="C53" t="str">
            <v>Altun Belgin</v>
          </cell>
        </row>
        <row r="54">
          <cell r="A54" t="str">
            <v>05/00524/LAPRE</v>
          </cell>
          <cell r="B54" t="str">
            <v>Samantha McGuire</v>
          </cell>
          <cell r="C54" t="str">
            <v>Chelmsford Star Co-op</v>
          </cell>
        </row>
        <row r="55">
          <cell r="A55" t="str">
            <v>05/00531/LAPRE</v>
          </cell>
          <cell r="B55" t="str">
            <v>Lee Carter</v>
          </cell>
          <cell r="C55" t="str">
            <v>David Richard Carter</v>
          </cell>
        </row>
        <row r="56">
          <cell r="A56" t="str">
            <v>05/00543/LAPRE</v>
          </cell>
          <cell r="B56" t="str">
            <v>Devakumaran Kanthiah</v>
          </cell>
          <cell r="C56" t="str">
            <v>Devakumaran Kanthiah</v>
          </cell>
        </row>
        <row r="57">
          <cell r="A57" t="str">
            <v>05/00562/LAPRE</v>
          </cell>
          <cell r="B57" t="str">
            <v>Sarah Wilton</v>
          </cell>
          <cell r="C57" t="str">
            <v>Iceland Foods Ltd</v>
          </cell>
        </row>
        <row r="58">
          <cell r="A58" t="str">
            <v>05/00571/LAPRE</v>
          </cell>
          <cell r="B58" t="str">
            <v>Suthakaran Kuppusamy</v>
          </cell>
          <cell r="C58" t="str">
            <v>Lesler Santanasamy</v>
          </cell>
        </row>
        <row r="59">
          <cell r="A59" t="str">
            <v>05/00589/LAPRE</v>
          </cell>
          <cell r="B59" t="str">
            <v>Tracey Nelson</v>
          </cell>
          <cell r="C59" t="str">
            <v>Rochford Tennis Club Limited</v>
          </cell>
        </row>
        <row r="60">
          <cell r="A60" t="str">
            <v>05/00597/LAPRE</v>
          </cell>
          <cell r="B60" t="str">
            <v>Dhiru Patel Patel</v>
          </cell>
          <cell r="C60" t="str">
            <v>Dhiru Patel Patel and Pallvika Patel</v>
          </cell>
        </row>
        <row r="61">
          <cell r="A61" t="str">
            <v>05/00611/LAPRE</v>
          </cell>
          <cell r="B61" t="str">
            <v>Mr Faisal Choudhury</v>
          </cell>
          <cell r="C61" t="str">
            <v>Monsoon UK Ltd</v>
          </cell>
        </row>
        <row r="62">
          <cell r="A62" t="str">
            <v>05/00613/LAPRE</v>
          </cell>
          <cell r="B62" t="str">
            <v>Shelim Uddin</v>
          </cell>
          <cell r="C62" t="str">
            <v>Spice Dream Limited</v>
          </cell>
        </row>
        <row r="63">
          <cell r="A63" t="str">
            <v>05/00617/LAPRE</v>
          </cell>
          <cell r="B63" t="str">
            <v>Margaret Maria Jones</v>
          </cell>
          <cell r="C63" t="str">
            <v>Athenaeum Club Ltd</v>
          </cell>
        </row>
        <row r="64">
          <cell r="A64" t="str">
            <v>05/00618/LAPRE</v>
          </cell>
          <cell r="B64" t="str">
            <v>Jiqin Wang</v>
          </cell>
          <cell r="C64" t="str">
            <v>Jiqin Wang</v>
          </cell>
        </row>
        <row r="65">
          <cell r="A65" t="str">
            <v>05/00619/LAPRE</v>
          </cell>
          <cell r="B65" t="str">
            <v>Abdul Hamid</v>
          </cell>
          <cell r="C65" t="str">
            <v>Abdul Hamid</v>
          </cell>
        </row>
        <row r="66">
          <cell r="A66" t="str">
            <v>05/00642/LAPRE</v>
          </cell>
          <cell r="B66" t="str">
            <v>Mr Thiruginanasampanthamoorthy  SELVANTHIRAMOORTHY</v>
          </cell>
          <cell r="C66" t="str">
            <v>Mr Thiruginanasampanthamoorthy &amp; Mrs Priyatharsini SELVANTHIRAMOORTHY</v>
          </cell>
        </row>
        <row r="67">
          <cell r="A67" t="str">
            <v>05/00672/LAPRE</v>
          </cell>
          <cell r="B67" t="str">
            <v>Anwar Hussain</v>
          </cell>
          <cell r="C67" t="str">
            <v>Memet Ali Kior</v>
          </cell>
        </row>
        <row r="68">
          <cell r="A68" t="str">
            <v>05/00675/LAPRE</v>
          </cell>
          <cell r="B68" t="str">
            <v>Robert Hewett</v>
          </cell>
          <cell r="C68" t="str">
            <v>Fusion Life Style</v>
          </cell>
        </row>
        <row r="69">
          <cell r="A69" t="str">
            <v>05/00681/LAPRE</v>
          </cell>
          <cell r="B69" t="str">
            <v>Kirk Andrew</v>
          </cell>
          <cell r="C69" t="str">
            <v>Spirit Pub Company (Services) Ltd</v>
          </cell>
        </row>
        <row r="70">
          <cell r="A70" t="str">
            <v>05/00703/LAPRE</v>
          </cell>
          <cell r="B70" t="str">
            <v>Martin James Downes</v>
          </cell>
          <cell r="C70" t="str">
            <v>Fusion Lifestyle</v>
          </cell>
        </row>
        <row r="71">
          <cell r="A71" t="str">
            <v>05/00704/LAPRE</v>
          </cell>
          <cell r="B71" t="str">
            <v>John Charles Buckfield</v>
          </cell>
          <cell r="C71" t="str">
            <v>John Charles &amp; Tony John Buckfield</v>
          </cell>
        </row>
        <row r="72">
          <cell r="A72" t="str">
            <v>05/00705/LAPRE</v>
          </cell>
          <cell r="B72" t="str">
            <v>Robert Hewett</v>
          </cell>
          <cell r="C72" t="str">
            <v>Fusion Lifestyle</v>
          </cell>
        </row>
        <row r="73">
          <cell r="A73" t="str">
            <v>05/00707/LAPRE</v>
          </cell>
          <cell r="B73" t="str">
            <v>Michael Brown</v>
          </cell>
          <cell r="C73" t="str">
            <v>Plan 64 Ltd</v>
          </cell>
        </row>
        <row r="74">
          <cell r="A74" t="str">
            <v>05/00710/LAPRE</v>
          </cell>
          <cell r="B74" t="str">
            <v>Tracey Benson</v>
          </cell>
          <cell r="C74" t="str">
            <v>Pie &amp; Pint Inns</v>
          </cell>
        </row>
        <row r="75">
          <cell r="A75" t="str">
            <v>05/00710/LAPRE</v>
          </cell>
          <cell r="B75" t="str">
            <v>Tracey Benson</v>
          </cell>
          <cell r="C75" t="str">
            <v>Tavern Propco Ltd</v>
          </cell>
        </row>
        <row r="76">
          <cell r="A76" t="str">
            <v>05/00711/LAPRE</v>
          </cell>
          <cell r="B76" t="str">
            <v>James Peter Gibson</v>
          </cell>
          <cell r="C76" t="str">
            <v>Northstar Hotels Limited</v>
          </cell>
        </row>
        <row r="77">
          <cell r="A77" t="str">
            <v>05/00713/LAPRE</v>
          </cell>
          <cell r="B77" t="str">
            <v>Andrea Gorman</v>
          </cell>
          <cell r="C77" t="str">
            <v>Andrea Gorman</v>
          </cell>
        </row>
        <row r="78">
          <cell r="A78" t="str">
            <v>05/00715/LAPRE</v>
          </cell>
          <cell r="B78" t="str">
            <v>Lois Amanda Parker</v>
          </cell>
          <cell r="C78" t="str">
            <v>Mark Kenneth Oliver</v>
          </cell>
        </row>
        <row r="79">
          <cell r="A79" t="str">
            <v>05/00728/LAPRE</v>
          </cell>
          <cell r="B79" t="str">
            <v>Robert Arthur Potter</v>
          </cell>
          <cell r="C79" t="str">
            <v>Southend Masonic Centre Ltd</v>
          </cell>
        </row>
        <row r="80">
          <cell r="A80" t="str">
            <v>05/00732/LAPRE</v>
          </cell>
          <cell r="B80" t="str">
            <v>Gillian Esme KEDDIE</v>
          </cell>
          <cell r="C80" t="str">
            <v>Gillian Esme KEDDIE</v>
          </cell>
        </row>
        <row r="81">
          <cell r="A81" t="str">
            <v>05/00733/LAPRE</v>
          </cell>
          <cell r="B81" t="str">
            <v>Ken Todd</v>
          </cell>
          <cell r="C81" t="str">
            <v>Trust Inns Ltd</v>
          </cell>
        </row>
        <row r="82">
          <cell r="A82" t="str">
            <v>05/00734/LAPRE</v>
          </cell>
          <cell r="B82" t="str">
            <v>Jenifer Osborne</v>
          </cell>
          <cell r="C82" t="str">
            <v>Helen Vincent Cole</v>
          </cell>
        </row>
        <row r="83">
          <cell r="A83" t="str">
            <v>05/00735/LAPRE</v>
          </cell>
          <cell r="B83" t="str">
            <v>Matthew Guiness Pearce</v>
          </cell>
          <cell r="C83" t="str">
            <v>Ronald</v>
          </cell>
        </row>
        <row r="84">
          <cell r="A84" t="str">
            <v>05/00736/LAPRE</v>
          </cell>
          <cell r="B84" t="str">
            <v>Miuhammad Abdul Kadir</v>
          </cell>
          <cell r="C84" t="str">
            <v>Glumti Ltd</v>
          </cell>
        </row>
        <row r="85">
          <cell r="A85" t="str">
            <v>05/00740/LAPRE</v>
          </cell>
          <cell r="B85" t="str">
            <v>Paul Robert Williams</v>
          </cell>
          <cell r="C85" t="str">
            <v>Ei Group Ltd</v>
          </cell>
        </row>
        <row r="86">
          <cell r="A86" t="str">
            <v>05/00742/LAPRE</v>
          </cell>
          <cell r="B86" t="str">
            <v>Andrea Carol Peace</v>
          </cell>
          <cell r="C86" t="str">
            <v>marston's PLC</v>
          </cell>
        </row>
        <row r="87">
          <cell r="A87" t="str">
            <v>05/00774/LAPRE</v>
          </cell>
          <cell r="B87" t="str">
            <v>Sheril Jane Morris</v>
          </cell>
          <cell r="C87" t="str">
            <v>Greene King Brewing &amp; Retailing Limited</v>
          </cell>
        </row>
        <row r="88">
          <cell r="A88" t="str">
            <v>05/00791/LAPRE</v>
          </cell>
          <cell r="B88" t="str">
            <v>Jyotiben Kaushik Patel</v>
          </cell>
          <cell r="C88" t="str">
            <v>Jayotiben K Patel</v>
          </cell>
        </row>
        <row r="89">
          <cell r="A89" t="str">
            <v>05/00792/LAPRE</v>
          </cell>
          <cell r="B89" t="str">
            <v>N/A</v>
          </cell>
          <cell r="C89" t="str">
            <v>Kamuran Babahan</v>
          </cell>
        </row>
        <row r="90">
          <cell r="A90" t="str">
            <v>05/00850/LAPRE</v>
          </cell>
          <cell r="B90" t="str">
            <v>Mark Worship</v>
          </cell>
          <cell r="C90" t="str">
            <v>Marco’s Bar Ltd</v>
          </cell>
        </row>
        <row r="91">
          <cell r="A91" t="str">
            <v>05/00901/LAPRE</v>
          </cell>
          <cell r="B91" t="str">
            <v>Hayley Wisbey</v>
          </cell>
          <cell r="C91" t="str">
            <v>Oliver David Barke</v>
          </cell>
        </row>
        <row r="92">
          <cell r="A92" t="str">
            <v>05/00910/LAPRE</v>
          </cell>
          <cell r="B92" t="str">
            <v>Marilyn Bentley</v>
          </cell>
          <cell r="C92" t="str">
            <v>Co-operative Group Food Ltd</v>
          </cell>
        </row>
        <row r="93">
          <cell r="A93" t="str">
            <v>06/00057/LAPRE</v>
          </cell>
          <cell r="B93" t="str">
            <v>Oliver Tabor</v>
          </cell>
          <cell r="C93" t="str">
            <v>Tabor Farm Ltd</v>
          </cell>
        </row>
        <row r="94">
          <cell r="A94" t="str">
            <v>06/00061/LAPRE</v>
          </cell>
          <cell r="B94" t="str">
            <v>Antony Granger</v>
          </cell>
          <cell r="C94" t="str">
            <v>Garrett Hosptiality Ltd</v>
          </cell>
        </row>
        <row r="95">
          <cell r="A95" t="str">
            <v>06/00151/LAPRE</v>
          </cell>
          <cell r="B95" t="str">
            <v>Robert Hewett</v>
          </cell>
          <cell r="C95" t="str">
            <v>Fusion Lifestyle</v>
          </cell>
        </row>
        <row r="96">
          <cell r="A96" t="str">
            <v>06/00367/LAPRE</v>
          </cell>
          <cell r="B96" t="str">
            <v>Ashley Henry Pelton</v>
          </cell>
          <cell r="C96" t="str">
            <v>Jennifer A Noble</v>
          </cell>
        </row>
        <row r="97">
          <cell r="A97" t="str">
            <v>07/00102/LAPRE</v>
          </cell>
          <cell r="B97" t="str">
            <v>Krutika Patel</v>
          </cell>
          <cell r="C97" t="str">
            <v>Kalpesh &amp; Krutika Patel</v>
          </cell>
        </row>
        <row r="98">
          <cell r="A98" t="str">
            <v>07/00251/LAPRE</v>
          </cell>
          <cell r="B98" t="str">
            <v>Julie Hubbard</v>
          </cell>
          <cell r="C98" t="str">
            <v>CJ's Bowling Ltd</v>
          </cell>
        </row>
        <row r="99">
          <cell r="A99" t="str">
            <v>07/00258/LAPRE</v>
          </cell>
          <cell r="B99" t="str">
            <v>Pritesh Kumar Patel</v>
          </cell>
          <cell r="C99" t="str">
            <v>Pritesh Kumar Patel</v>
          </cell>
        </row>
        <row r="100">
          <cell r="A100" t="str">
            <v>07/00353/LAPRE</v>
          </cell>
          <cell r="B100" t="str">
            <v>Necati Ilhan</v>
          </cell>
          <cell r="C100" t="str">
            <v>Necati Ilhan</v>
          </cell>
        </row>
        <row r="101">
          <cell r="A101" t="str">
            <v>07/00381/LAPRE</v>
          </cell>
          <cell r="B101" t="str">
            <v>Tracy Cox</v>
          </cell>
          <cell r="C101" t="str">
            <v>Asda Stores Ltd</v>
          </cell>
        </row>
        <row r="102">
          <cell r="A102" t="str">
            <v>08/00112/LAPRE</v>
          </cell>
          <cell r="B102" t="str">
            <v>Adam Graham Crane</v>
          </cell>
          <cell r="C102" t="str">
            <v>Greene King Retailing Ltd</v>
          </cell>
        </row>
        <row r="103">
          <cell r="A103" t="str">
            <v>08/00117/LAPRE</v>
          </cell>
          <cell r="B103" t="str">
            <v>N/A</v>
          </cell>
          <cell r="C103" t="str">
            <v>Ivan King</v>
          </cell>
        </row>
        <row r="104">
          <cell r="A104" t="str">
            <v>08/00150/LAPRE</v>
          </cell>
          <cell r="B104" t="str">
            <v>Kiritbhai Patel</v>
          </cell>
          <cell r="C104" t="str">
            <v>Kiritbhai Patel</v>
          </cell>
        </row>
        <row r="105">
          <cell r="A105" t="str">
            <v>08/00386/LAPRE</v>
          </cell>
          <cell r="B105" t="str">
            <v>Lesley Pettifer</v>
          </cell>
          <cell r="C105" t="str">
            <v>Hullbridge Sports &amp; Social Club</v>
          </cell>
        </row>
        <row r="106">
          <cell r="A106" t="str">
            <v>08/00473/LAPRE</v>
          </cell>
          <cell r="B106" t="str">
            <v>Kurtis Simon Back</v>
          </cell>
          <cell r="C106" t="str">
            <v>Toomey (Southend) Ltd</v>
          </cell>
        </row>
        <row r="107">
          <cell r="A107" t="str">
            <v>08/00582/LAPRE</v>
          </cell>
          <cell r="B107" t="str">
            <v>Jason Iontton</v>
          </cell>
          <cell r="C107" t="str">
            <v>Mitchell &amp; Butlers Leisure Retail Limited</v>
          </cell>
        </row>
        <row r="108">
          <cell r="A108" t="str">
            <v>08/00760/LAPRE</v>
          </cell>
          <cell r="B108" t="str">
            <v>Fatima Rodrigues</v>
          </cell>
          <cell r="C108" t="str">
            <v>Fatima Rodrigues</v>
          </cell>
        </row>
        <row r="109">
          <cell r="A109" t="str">
            <v>08/00761/LAPRE</v>
          </cell>
          <cell r="B109" t="str">
            <v>Victoria Burton</v>
          </cell>
          <cell r="C109" t="str">
            <v>Victoria Burton</v>
          </cell>
        </row>
        <row r="110">
          <cell r="A110" t="str">
            <v>09/00071/LAPRE</v>
          </cell>
          <cell r="B110" t="str">
            <v>Kanapathippiuai Ganeshamoorthy</v>
          </cell>
          <cell r="C110" t="str">
            <v>Mrs Vijayaluxmy Kugathas</v>
          </cell>
        </row>
        <row r="111">
          <cell r="A111" t="str">
            <v>09/00142/LAPRE</v>
          </cell>
          <cell r="B111" t="str">
            <v>Sean Munro</v>
          </cell>
          <cell r="C111" t="str">
            <v>Aureus Golf Limited</v>
          </cell>
        </row>
        <row r="112">
          <cell r="A112" t="str">
            <v>09/00362/LAPRE</v>
          </cell>
          <cell r="B112" t="str">
            <v>Neil Smith</v>
          </cell>
          <cell r="C112" t="str">
            <v>White Hart Inn Hockley Ltd</v>
          </cell>
        </row>
        <row r="113">
          <cell r="A113" t="str">
            <v>09/00459/LAPRE</v>
          </cell>
          <cell r="B113" t="str">
            <v>Carl Watson</v>
          </cell>
          <cell r="C113" t="str">
            <v>Carl Watson</v>
          </cell>
        </row>
        <row r="114">
          <cell r="A114" t="str">
            <v>09/00648/LAPRE</v>
          </cell>
          <cell r="B114" t="str">
            <v>Mahmon Rashid</v>
          </cell>
          <cell r="C114" t="str">
            <v>Mr Bahar Uddin</v>
          </cell>
        </row>
        <row r="115">
          <cell r="A115" t="str">
            <v>10/00322/LAPRE</v>
          </cell>
          <cell r="B115" t="str">
            <v>Hekuran Spaho</v>
          </cell>
          <cell r="C115" t="str">
            <v>Gambero D'Oro Ltd</v>
          </cell>
        </row>
        <row r="116">
          <cell r="A116" t="str">
            <v>10/00453/LAPRE</v>
          </cell>
          <cell r="B116" t="str">
            <v>Paul Bennett</v>
          </cell>
          <cell r="C116" t="str">
            <v>Sainsbury's Supermarket Ltd</v>
          </cell>
        </row>
        <row r="117">
          <cell r="A117" t="str">
            <v>10/00585/LAPRE</v>
          </cell>
          <cell r="B117" t="str">
            <v>Meltem Kupeli</v>
          </cell>
          <cell r="C117" t="str">
            <v>Meltem Kupeli</v>
          </cell>
        </row>
        <row r="118">
          <cell r="A118" t="str">
            <v>10/00605/LAPRE</v>
          </cell>
          <cell r="B118" t="str">
            <v>Mrs Jasmine Patel</v>
          </cell>
          <cell r="C118" t="str">
            <v>Mrs Jasmin Patel</v>
          </cell>
        </row>
        <row r="119">
          <cell r="A119" t="str">
            <v>10/00619/LAPRE</v>
          </cell>
          <cell r="B119" t="str">
            <v>Anthony Fairhead</v>
          </cell>
          <cell r="C119" t="str">
            <v>Nixan Wines Ltd</v>
          </cell>
        </row>
        <row r="120">
          <cell r="A120" t="str">
            <v>11/00061/LAPRE</v>
          </cell>
          <cell r="B120" t="str">
            <v>Visvalingam Chandrakumar</v>
          </cell>
          <cell r="C120" t="str">
            <v>Rontec Watford Limited</v>
          </cell>
        </row>
        <row r="121">
          <cell r="A121" t="str">
            <v>11/00549/LAPRE</v>
          </cell>
          <cell r="B121" t="str">
            <v>MILES BURRAGE</v>
          </cell>
          <cell r="C121" t="str">
            <v>MILES BURRAGE</v>
          </cell>
        </row>
        <row r="122">
          <cell r="A122" t="str">
            <v>11/00648/LAPRE</v>
          </cell>
          <cell r="B122" t="str">
            <v>Mohammed Abid Hussain</v>
          </cell>
          <cell r="C122" t="str">
            <v>Mohammed Abid Hussain</v>
          </cell>
        </row>
        <row r="123">
          <cell r="A123" t="str">
            <v>11/00653/LAPRE</v>
          </cell>
          <cell r="B123" t="str">
            <v>Dee Meech</v>
          </cell>
          <cell r="C123" t="str">
            <v>Rollacity</v>
          </cell>
        </row>
        <row r="124">
          <cell r="A124" t="str">
            <v>11/00661/LAPRE</v>
          </cell>
          <cell r="B124" t="str">
            <v>Joshua Birch</v>
          </cell>
          <cell r="C124" t="str">
            <v>Sainsburys</v>
          </cell>
        </row>
        <row r="125">
          <cell r="A125" t="str">
            <v>11/00680/LAPRE</v>
          </cell>
          <cell r="B125" t="str">
            <v>Mrs Mary McNaught</v>
          </cell>
          <cell r="C125" t="str">
            <v>Tesco Stores Ltd</v>
          </cell>
        </row>
        <row r="126">
          <cell r="A126" t="str">
            <v>12/00081/LAPRE</v>
          </cell>
          <cell r="B126" t="str">
            <v>Peter Gilbert</v>
          </cell>
          <cell r="C126" t="str">
            <v>T J Morris Ltd t/a Home Bargains</v>
          </cell>
        </row>
        <row r="127">
          <cell r="A127" t="str">
            <v>12/00137/LAPRE</v>
          </cell>
          <cell r="B127" t="str">
            <v>Andreas Stavrinides</v>
          </cell>
          <cell r="C127" t="str">
            <v>Travelforce Ltd</v>
          </cell>
        </row>
        <row r="128">
          <cell r="A128" t="str">
            <v>12/00186/LAPRE</v>
          </cell>
          <cell r="B128" t="str">
            <v>Azad Tas</v>
          </cell>
          <cell r="C128" t="str">
            <v>Prezzo Trading Ltd</v>
          </cell>
        </row>
        <row r="129">
          <cell r="A129" t="str">
            <v>12/00221/LAPRE</v>
          </cell>
          <cell r="B129" t="str">
            <v>John Paul Stanton</v>
          </cell>
          <cell r="C129" t="str">
            <v>Sainsbury Supermarkets Ltd</v>
          </cell>
        </row>
        <row r="130">
          <cell r="A130" t="str">
            <v>12/00481/LAPRE</v>
          </cell>
          <cell r="B130" t="str">
            <v>Simon Matthews</v>
          </cell>
          <cell r="C130" t="str">
            <v>DSGB Enterprises Ltd</v>
          </cell>
        </row>
        <row r="131">
          <cell r="A131" t="str">
            <v>12/00639/LAPRE</v>
          </cell>
          <cell r="B131" t="str">
            <v>Sarah Rossiter</v>
          </cell>
          <cell r="C131" t="str">
            <v>B &amp; M Retail Ltd</v>
          </cell>
        </row>
        <row r="132">
          <cell r="A132" t="str">
            <v>12/00648/LAPRE</v>
          </cell>
          <cell r="B132" t="str">
            <v>Huseyin Yuksel</v>
          </cell>
          <cell r="C132" t="str">
            <v>Huseyin Yuksel</v>
          </cell>
        </row>
        <row r="133">
          <cell r="A133" t="str">
            <v>12/00662/LAPRE</v>
          </cell>
          <cell r="B133" t="str">
            <v>Anwar Hussain</v>
          </cell>
          <cell r="C133" t="str">
            <v>Ashik Mohammed &amp; Anwar Hussain</v>
          </cell>
        </row>
        <row r="134">
          <cell r="A134" t="str">
            <v>13/00226/LAPRE</v>
          </cell>
          <cell r="B134" t="str">
            <v>Stuart Mackaness</v>
          </cell>
          <cell r="C134" t="str">
            <v>Stuart Mackaness</v>
          </cell>
        </row>
        <row r="135">
          <cell r="A135" t="str">
            <v>14/00026/LAPRE</v>
          </cell>
          <cell r="B135" t="str">
            <v>Gillian Cliare Fautley</v>
          </cell>
          <cell r="C135" t="str">
            <v>GILLIAN FAUTLEY</v>
          </cell>
        </row>
        <row r="136">
          <cell r="A136" t="str">
            <v>14/00170/LAPRE</v>
          </cell>
          <cell r="B136" t="str">
            <v>N/A</v>
          </cell>
          <cell r="C136" t="str">
            <v>Rayleigh Bowls Club</v>
          </cell>
        </row>
        <row r="137">
          <cell r="A137" t="str">
            <v>14/00261/LAPRE</v>
          </cell>
          <cell r="B137" t="str">
            <v>Ugur Sonmez</v>
          </cell>
          <cell r="C137" t="str">
            <v>Mr Murat Gelmen</v>
          </cell>
        </row>
        <row r="138">
          <cell r="A138" t="str">
            <v>14/00262/LAPRE</v>
          </cell>
          <cell r="B138" t="str">
            <v>Leo Molossi</v>
          </cell>
          <cell r="C138" t="str">
            <v>Molossi Leisure Ltd</v>
          </cell>
        </row>
        <row r="139">
          <cell r="A139" t="str">
            <v>14/00634/LAPRE</v>
          </cell>
          <cell r="B139" t="str">
            <v>Mairead Rosetta Foley</v>
          </cell>
          <cell r="C139" t="str">
            <v>Pizza Express Limited</v>
          </cell>
        </row>
        <row r="140">
          <cell r="A140" t="str">
            <v>15/00091/LAPRE</v>
          </cell>
          <cell r="B140" t="str">
            <v>Sarah Hammond</v>
          </cell>
          <cell r="C140" t="str">
            <v>Hockley Community Centre Association</v>
          </cell>
        </row>
        <row r="141">
          <cell r="A141" t="str">
            <v>15/00200/LAPRE</v>
          </cell>
          <cell r="B141" t="str">
            <v>Mr Martyn Odell</v>
          </cell>
          <cell r="C141" t="str">
            <v>Mr Martyn Odell</v>
          </cell>
        </row>
        <row r="142">
          <cell r="A142" t="str">
            <v>15/00245/LAPRE</v>
          </cell>
          <cell r="B142" t="str">
            <v>Michael Blake</v>
          </cell>
          <cell r="C142" t="str">
            <v>Martin McColl Limited</v>
          </cell>
        </row>
        <row r="143">
          <cell r="A143" t="str">
            <v>15/00258/LAPRE</v>
          </cell>
          <cell r="B143" t="str">
            <v>Danny Smith</v>
          </cell>
          <cell r="C143" t="str">
            <v>Martin McColl Limited</v>
          </cell>
        </row>
        <row r="144">
          <cell r="A144" t="str">
            <v>15/00419/LAPRE</v>
          </cell>
          <cell r="B144" t="str">
            <v>Katie Deane</v>
          </cell>
          <cell r="C144" t="str">
            <v>Eva UK Ltd</v>
          </cell>
        </row>
        <row r="145">
          <cell r="A145" t="str">
            <v>15/00556/LAPRE</v>
          </cell>
          <cell r="B145" t="str">
            <v>Peter Shipp</v>
          </cell>
          <cell r="C145" t="str">
            <v>Morley Nurseries (Wakering) Ltd</v>
          </cell>
        </row>
        <row r="146">
          <cell r="A146" t="str">
            <v>15/00565/LAPRE</v>
          </cell>
          <cell r="B146" t="str">
            <v>N/A</v>
          </cell>
          <cell r="C146" t="str">
            <v>Hockley Bowls Club</v>
          </cell>
        </row>
        <row r="147">
          <cell r="A147" t="str">
            <v>15/00773/LAPRE</v>
          </cell>
          <cell r="B147" t="str">
            <v>Stephen King</v>
          </cell>
          <cell r="C147" t="str">
            <v>Marks and Spencer</v>
          </cell>
        </row>
        <row r="148">
          <cell r="A148" t="str">
            <v>15/00818/LAPRE</v>
          </cell>
          <cell r="B148" t="str">
            <v>Kailasapillai Sivathasan</v>
          </cell>
          <cell r="C148" t="str">
            <v>Jay Retail Ltd</v>
          </cell>
        </row>
        <row r="149">
          <cell r="A149" t="str">
            <v>16/00273/LAPRE</v>
          </cell>
          <cell r="B149" t="str">
            <v>Claire Kinna</v>
          </cell>
          <cell r="C149" t="str">
            <v>David Warren</v>
          </cell>
        </row>
        <row r="150">
          <cell r="A150" t="str">
            <v>16/00437/LAPRE</v>
          </cell>
          <cell r="B150" t="str">
            <v>Alpaben Pankajkumar Kathiriya</v>
          </cell>
          <cell r="C150" t="str">
            <v>Alpaben Pankajkumar Kathiriya</v>
          </cell>
        </row>
        <row r="151">
          <cell r="A151" t="str">
            <v>16/00509/LAPRE</v>
          </cell>
          <cell r="B151" t="str">
            <v>Wayne Mahan</v>
          </cell>
          <cell r="C151" t="str">
            <v>Rochford Hundred Golf Club Ltd</v>
          </cell>
        </row>
        <row r="152">
          <cell r="A152" t="str">
            <v>16/00674/LAPRE</v>
          </cell>
          <cell r="B152" t="str">
            <v>Kevin Nuttman</v>
          </cell>
          <cell r="C152" t="str">
            <v>Bounce Village Ltd</v>
          </cell>
        </row>
        <row r="153">
          <cell r="A153" t="str">
            <v>17/00175/LAPRE</v>
          </cell>
          <cell r="B153" t="str">
            <v>Dean Kermack</v>
          </cell>
          <cell r="C153" t="str">
            <v>Dean Kermack</v>
          </cell>
        </row>
        <row r="154">
          <cell r="A154" t="str">
            <v>17/00196/LAPRE</v>
          </cell>
          <cell r="B154" t="str">
            <v>ERDIL HAKAN</v>
          </cell>
          <cell r="C154" t="str">
            <v>ERDIL HAKAN</v>
          </cell>
        </row>
        <row r="155">
          <cell r="A155" t="str">
            <v>17/00265/LAPRE</v>
          </cell>
          <cell r="B155" t="str">
            <v>Elizabeth Holden</v>
          </cell>
          <cell r="C155" t="str">
            <v>Elizabeth Holden</v>
          </cell>
        </row>
        <row r="156">
          <cell r="A156" t="str">
            <v>17/00549/LAPRE</v>
          </cell>
          <cell r="B156" t="str">
            <v xml:space="preserve">Sianne Atkinson </v>
          </cell>
          <cell r="C156" t="str">
            <v>Westcliff Rugby Football Club Ltd</v>
          </cell>
        </row>
        <row r="157">
          <cell r="A157" t="str">
            <v>17/00766/LAPRE</v>
          </cell>
          <cell r="B157" t="str">
            <v>Paul Horwood</v>
          </cell>
          <cell r="C157" t="str">
            <v>Base Jump London Ltd</v>
          </cell>
        </row>
        <row r="158">
          <cell r="A158" t="str">
            <v>18/00148/LAPRE</v>
          </cell>
          <cell r="B158" t="str">
            <v>Elaine Mary Pitts</v>
          </cell>
          <cell r="C158" t="str">
            <v>Great Wakering Rovers FC Social Club</v>
          </cell>
        </row>
        <row r="159">
          <cell r="A159" t="str">
            <v>18/00334/LAPRE</v>
          </cell>
          <cell r="B159" t="str">
            <v>Craig S Loxton</v>
          </cell>
          <cell r="C159" t="str">
            <v>Apton Hall Events Ltd</v>
          </cell>
        </row>
        <row r="160">
          <cell r="A160" t="str">
            <v>18/00497/LAPRE</v>
          </cell>
          <cell r="B160" t="str">
            <v>Joe Sloan</v>
          </cell>
          <cell r="C160" t="str">
            <v>Eighty Eight Mens Hair</v>
          </cell>
        </row>
        <row r="161">
          <cell r="A161" t="str">
            <v>19/00122/LAPRE</v>
          </cell>
          <cell r="B161" t="str">
            <v>David Low</v>
          </cell>
          <cell r="C161" t="str">
            <v>Co operative Group  Food Ltd</v>
          </cell>
        </row>
        <row r="162">
          <cell r="A162" t="str">
            <v>19/00215/LAPRE</v>
          </cell>
          <cell r="B162" t="str">
            <v>Amelia Coppins</v>
          </cell>
          <cell r="C162" t="str">
            <v>John Smith</v>
          </cell>
        </row>
        <row r="163">
          <cell r="A163" t="str">
            <v>19/00325/LAPRE</v>
          </cell>
          <cell r="B163" t="str">
            <v>Paul Alston</v>
          </cell>
          <cell r="C163" t="str">
            <v>Café 2016 Ltd</v>
          </cell>
        </row>
        <row r="164">
          <cell r="A164" t="str">
            <v>19/00361/LAPRE</v>
          </cell>
          <cell r="B164" t="str">
            <v xml:space="preserve">Adam Hall </v>
          </cell>
          <cell r="C164" t="str">
            <v xml:space="preserve">The Altgrain Co Ltd </v>
          </cell>
        </row>
        <row r="165">
          <cell r="A165" t="str">
            <v>19/00370/LAPRE</v>
          </cell>
          <cell r="B165" t="str">
            <v>Sharon Lesley Longshaw</v>
          </cell>
          <cell r="C165" t="str">
            <v xml:space="preserve">Rochford District Council </v>
          </cell>
        </row>
        <row r="166">
          <cell r="A166" t="str">
            <v>20/00508/LAPRE</v>
          </cell>
          <cell r="B166" t="str">
            <v>Leo Molossi</v>
          </cell>
          <cell r="C166" t="str">
            <v>Molossi Leisure Ltd</v>
          </cell>
        </row>
        <row r="167">
          <cell r="A167" t="str">
            <v>20/00509/LAPRE</v>
          </cell>
          <cell r="B167" t="str">
            <v>Michael Sutton</v>
          </cell>
          <cell r="C167" t="str">
            <v>The Taste Experience Limited</v>
          </cell>
        </row>
        <row r="168">
          <cell r="A168" t="str">
            <v>20/00510/LAPRE</v>
          </cell>
          <cell r="B168" t="str">
            <v>Prashantkumar Patel</v>
          </cell>
          <cell r="C168" t="str">
            <v>Prashantkumar Patel</v>
          </cell>
        </row>
        <row r="169">
          <cell r="A169" t="str">
            <v>21/00515/LAPRE</v>
          </cell>
          <cell r="B169" t="str">
            <v>Steven Pegg</v>
          </cell>
          <cell r="C169" t="str">
            <v>County Ales Ltd</v>
          </cell>
        </row>
        <row r="170">
          <cell r="A170" t="str">
            <v>21/00517/LAPRE</v>
          </cell>
          <cell r="B170" t="str">
            <v>Sezer Tozlukaya</v>
          </cell>
          <cell r="C170" t="str">
            <v>Sezer Tozlukaya</v>
          </cell>
        </row>
        <row r="171">
          <cell r="A171" t="str">
            <v>21/00518/LAPRE</v>
          </cell>
          <cell r="B171" t="str">
            <v>Giles Mimms</v>
          </cell>
          <cell r="C171" t="str">
            <v>Scott Bird</v>
          </cell>
        </row>
        <row r="172">
          <cell r="A172" t="str">
            <v>21/00519/LAPRE</v>
          </cell>
          <cell r="B172" t="str">
            <v>Neil Ryan</v>
          </cell>
          <cell r="C172" t="str">
            <v>Neil Ryan</v>
          </cell>
        </row>
        <row r="173">
          <cell r="A173" t="str">
            <v>21/00520/LAPRE</v>
          </cell>
          <cell r="B173" t="str">
            <v>Allie Jade Croud</v>
          </cell>
          <cell r="C173" t="str">
            <v>Bellam &amp; Co Limited</v>
          </cell>
        </row>
        <row r="174">
          <cell r="A174" t="str">
            <v>21/00521/LAPRE</v>
          </cell>
          <cell r="B174" t="str">
            <v>Andrew Conroy</v>
          </cell>
          <cell r="C174" t="str">
            <v>Andrew Conroy and Amanda Conroy</v>
          </cell>
        </row>
        <row r="175">
          <cell r="A175" t="str">
            <v>21/00522/LAPRE</v>
          </cell>
          <cell r="B175" t="str">
            <v>Allen Anderson</v>
          </cell>
          <cell r="C175" t="str">
            <v>Allen Anderson</v>
          </cell>
        </row>
        <row r="176">
          <cell r="A176" t="str">
            <v>21/00523/LAPRE</v>
          </cell>
          <cell r="B176" t="str">
            <v>HUSEYIN YUKSEL</v>
          </cell>
          <cell r="C176" t="str">
            <v>HUSEYIN YUKSEL</v>
          </cell>
        </row>
        <row r="177">
          <cell r="A177" t="str">
            <v>10/00402/LAPRE</v>
          </cell>
          <cell r="B177" t="str">
            <v>Thomas Peaford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E46"/>
  <sheetViews>
    <sheetView tabSelected="1" workbookViewId="0">
      <selection activeCell="Q15" sqref="Q15"/>
    </sheetView>
  </sheetViews>
  <sheetFormatPr defaultColWidth="8.85546875" defaultRowHeight="15" x14ac:dyDescent="0.25"/>
  <cols>
    <col min="1" max="2" width="8.85546875" style="2"/>
    <col min="3" max="3" width="4.7109375" style="2" customWidth="1"/>
    <col min="4" max="7" width="8.85546875" style="2"/>
    <col min="8" max="8" width="10.28515625" style="2" customWidth="1"/>
    <col min="9" max="12" width="8.85546875" style="2"/>
    <col min="13" max="13" width="10.140625" style="2" bestFit="1" customWidth="1"/>
    <col min="14" max="14" width="11.28515625" style="2" bestFit="1" customWidth="1"/>
    <col min="15" max="15" width="8.85546875" style="2"/>
    <col min="16" max="16" width="4.140625" style="35" customWidth="1"/>
    <col min="17" max="17" width="8.85546875" style="35"/>
    <col min="18" max="18" width="10.5703125" style="39" bestFit="1" customWidth="1"/>
    <col min="19" max="31" width="8.85546875" style="35"/>
    <col min="32" max="16384" width="8.85546875" style="2"/>
  </cols>
  <sheetData>
    <row r="1" spans="2:18" x14ac:dyDescent="0.25"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R1" s="7">
        <f ca="1">TODAY()</f>
        <v>44502</v>
      </c>
    </row>
    <row r="3" spans="2:18" x14ac:dyDescent="0.25">
      <c r="M3" s="40" t="s">
        <v>1220</v>
      </c>
      <c r="N3" s="41">
        <v>44502</v>
      </c>
    </row>
    <row r="8" spans="2:18" ht="26.25" x14ac:dyDescent="0.4">
      <c r="C8" s="9" t="s">
        <v>836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2:18" ht="15.75" thickBot="1" x14ac:dyDescent="0.3"/>
    <row r="10" spans="2:18" ht="15.75" thickBot="1" x14ac:dyDescent="0.3">
      <c r="B10" s="16" t="s">
        <v>862</v>
      </c>
      <c r="C10" s="16"/>
      <c r="D10" s="16"/>
      <c r="E10" s="16"/>
      <c r="F10" s="16"/>
      <c r="G10" s="17"/>
      <c r="H10" s="11" t="s">
        <v>440</v>
      </c>
      <c r="I10" s="11"/>
      <c r="J10" s="11"/>
      <c r="K10" s="11"/>
      <c r="L10" s="11"/>
      <c r="M10" s="11"/>
      <c r="N10" s="11"/>
      <c r="O10" s="12"/>
    </row>
    <row r="13" spans="2:18" x14ac:dyDescent="0.25">
      <c r="C13" s="13" t="s">
        <v>839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2:18" x14ac:dyDescent="0.25"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2:18" x14ac:dyDescent="0.25">
      <c r="C15" s="14" t="s">
        <v>840</v>
      </c>
      <c r="D15" s="14"/>
      <c r="E15" s="14"/>
      <c r="F15" s="14"/>
      <c r="G15" s="14"/>
      <c r="H15" s="14"/>
      <c r="I15" s="15" t="str">
        <f>IF(H10="","",VLOOKUP(H10,Data!B:C,2,FALSE))</f>
        <v>06/00367/LAPRE</v>
      </c>
      <c r="J15" s="15"/>
      <c r="K15" s="15"/>
      <c r="L15" s="15"/>
      <c r="M15" s="15"/>
      <c r="N15" s="15"/>
      <c r="O15" s="15"/>
    </row>
    <row r="16" spans="2:18" x14ac:dyDescent="0.25"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3:22" x14ac:dyDescent="0.25">
      <c r="C17" s="14" t="s">
        <v>845</v>
      </c>
      <c r="D17" s="14"/>
      <c r="E17" s="14"/>
      <c r="F17" s="14"/>
      <c r="G17" s="14"/>
      <c r="H17" s="14"/>
      <c r="I17" s="18" t="str">
        <f>VLOOKUP($H$10,Data!B:AH,29,FALSE)</f>
        <v>PREMISES LICENCE</v>
      </c>
      <c r="J17" s="18"/>
      <c r="K17" s="18"/>
      <c r="L17" s="18"/>
      <c r="M17" s="18"/>
      <c r="N17" s="18"/>
      <c r="O17" s="18"/>
    </row>
    <row r="18" spans="3:22" x14ac:dyDescent="0.25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3:22" x14ac:dyDescent="0.25">
      <c r="C19" s="14" t="s">
        <v>841</v>
      </c>
      <c r="D19" s="14"/>
      <c r="E19" s="14"/>
      <c r="F19" s="14"/>
      <c r="G19" s="14"/>
      <c r="H19" s="14"/>
      <c r="I19" s="18" t="str">
        <f>VLOOKUP($H$10,Data!B:AH,28,FALSE)</f>
        <v>Active</v>
      </c>
      <c r="J19" s="18"/>
      <c r="K19" s="18"/>
      <c r="L19" s="18"/>
      <c r="M19" s="18"/>
      <c r="N19" s="18"/>
      <c r="O19" s="18"/>
    </row>
    <row r="20" spans="3:22" x14ac:dyDescent="0.25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3:22" x14ac:dyDescent="0.25">
      <c r="C21" s="14" t="s">
        <v>842</v>
      </c>
      <c r="D21" s="14"/>
      <c r="E21" s="14"/>
      <c r="F21" s="14"/>
      <c r="G21" s="14"/>
      <c r="H21" s="14"/>
      <c r="I21" s="18" t="str">
        <f>H10</f>
        <v>8 EASTWOOD ROAD</v>
      </c>
      <c r="J21" s="18"/>
      <c r="K21" s="18"/>
      <c r="L21" s="18"/>
      <c r="M21" s="18"/>
      <c r="N21" s="18"/>
      <c r="O21" s="18"/>
    </row>
    <row r="22" spans="3:22" x14ac:dyDescent="0.25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3:22" ht="33" customHeight="1" x14ac:dyDescent="0.25">
      <c r="C23" s="14" t="s">
        <v>843</v>
      </c>
      <c r="D23" s="14"/>
      <c r="E23" s="14"/>
      <c r="F23" s="14"/>
      <c r="G23" s="14"/>
      <c r="H23" s="14"/>
      <c r="I23" s="19" t="str">
        <f>VLOOKUP($H$10,Data!B:AH,30,FALSE)</f>
        <v>8 EASTWOOD ROAD RAYLEIGH ESSEX.SS6 7JQ</v>
      </c>
      <c r="J23" s="19"/>
      <c r="K23" s="19"/>
      <c r="L23" s="19"/>
      <c r="M23" s="19"/>
      <c r="N23" s="19"/>
      <c r="O23" s="19"/>
    </row>
    <row r="24" spans="3:22" x14ac:dyDescent="0.25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3:22" x14ac:dyDescent="0.25">
      <c r="C25" s="14" t="s">
        <v>844</v>
      </c>
      <c r="D25" s="14"/>
      <c r="E25" s="14"/>
      <c r="F25" s="14"/>
      <c r="G25" s="14"/>
      <c r="H25" s="14"/>
      <c r="I25" s="20">
        <f>VLOOKUP($H$10,Data!B:AH,27,FALSE)</f>
        <v>44843</v>
      </c>
      <c r="J25" s="20"/>
      <c r="K25" s="20"/>
      <c r="L25" s="20"/>
      <c r="M25" s="20"/>
      <c r="N25" s="20"/>
      <c r="O25" s="20"/>
    </row>
    <row r="26" spans="3:22" ht="15.75" thickBot="1" x14ac:dyDescent="0.3"/>
    <row r="27" spans="3:22" ht="18" x14ac:dyDescent="0.25">
      <c r="C27" s="22" t="s">
        <v>847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4"/>
    </row>
    <row r="28" spans="3:22" ht="9.6" customHeight="1" x14ac:dyDescent="0.25">
      <c r="C28" s="25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7"/>
    </row>
    <row r="29" spans="3:22" ht="18" x14ac:dyDescent="0.25">
      <c r="C29" s="4"/>
      <c r="D29" s="31" t="s">
        <v>850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6"/>
    </row>
    <row r="30" spans="3:22" x14ac:dyDescent="0.25">
      <c r="C30" s="4"/>
      <c r="D30" s="21" t="s">
        <v>852</v>
      </c>
      <c r="E30" s="21"/>
      <c r="F30" s="21"/>
      <c r="G30" s="21" t="s">
        <v>851</v>
      </c>
      <c r="H30" s="21"/>
      <c r="I30" s="21"/>
      <c r="J30" s="21" t="s">
        <v>853</v>
      </c>
      <c r="K30" s="21"/>
      <c r="L30" s="21"/>
      <c r="M30" s="21" t="s">
        <v>854</v>
      </c>
      <c r="N30" s="21"/>
      <c r="O30" s="21"/>
      <c r="P30" s="36"/>
    </row>
    <row r="31" spans="3:22" x14ac:dyDescent="0.25">
      <c r="C31" s="4"/>
      <c r="D31" s="28" t="str">
        <f>VLOOKUP($H$10,Data!B:AH,12,FALSE)</f>
        <v>N</v>
      </c>
      <c r="E31" s="28"/>
      <c r="F31" s="28"/>
      <c r="G31" s="28" t="str">
        <f>VLOOKUP($H$10,Data!B:AK,13,FALSE)</f>
        <v>Y</v>
      </c>
      <c r="H31" s="28"/>
      <c r="I31" s="28"/>
      <c r="J31" s="28" t="str">
        <f>VLOOKUP($H$10,Data!B:AN,14,FALSE)</f>
        <v>N</v>
      </c>
      <c r="K31" s="28"/>
      <c r="L31" s="28"/>
      <c r="M31" s="28" t="str">
        <f>VLOOKUP($H$10,Data!B:AQ,15,FALSE)</f>
        <v>N</v>
      </c>
      <c r="N31" s="28"/>
      <c r="O31" s="28"/>
      <c r="P31" s="36"/>
    </row>
    <row r="32" spans="3:22" x14ac:dyDescent="0.25">
      <c r="C32" s="4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36"/>
      <c r="S32" s="37"/>
      <c r="T32" s="37"/>
      <c r="U32" s="37"/>
      <c r="V32" s="37"/>
    </row>
    <row r="33" spans="3:23" ht="20.25" x14ac:dyDescent="0.3">
      <c r="C33" s="4"/>
      <c r="D33" s="32" t="s">
        <v>855</v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6"/>
    </row>
    <row r="34" spans="3:23" x14ac:dyDescent="0.25">
      <c r="C34" s="4"/>
      <c r="D34" s="21" t="s">
        <v>856</v>
      </c>
      <c r="E34" s="21"/>
      <c r="F34" s="21"/>
      <c r="G34" s="21" t="s">
        <v>857</v>
      </c>
      <c r="H34" s="21"/>
      <c r="I34" s="21"/>
      <c r="J34" s="21" t="s">
        <v>18</v>
      </c>
      <c r="K34" s="21"/>
      <c r="L34" s="21"/>
      <c r="M34" s="21" t="s">
        <v>19</v>
      </c>
      <c r="N34" s="21"/>
      <c r="O34" s="21"/>
      <c r="P34" s="36"/>
      <c r="T34" s="37"/>
      <c r="U34" s="37"/>
      <c r="V34" s="37"/>
      <c r="W34" s="37"/>
    </row>
    <row r="35" spans="3:23" x14ac:dyDescent="0.25">
      <c r="C35" s="4"/>
      <c r="D35" s="28" t="str">
        <f>VLOOKUP($H$10,Data!B:AN,16,FALSE)</f>
        <v>Y</v>
      </c>
      <c r="E35" s="28"/>
      <c r="F35" s="28"/>
      <c r="G35" s="28" t="str">
        <f>VLOOKUP($H$10,Data!B:AN,17,FALSE)</f>
        <v>Y</v>
      </c>
      <c r="H35" s="28"/>
      <c r="I35" s="28"/>
      <c r="J35" s="28" t="str">
        <f>VLOOKUP($H$10,Data!B:AN,18,FALSE)</f>
        <v>N</v>
      </c>
      <c r="K35" s="28"/>
      <c r="L35" s="28"/>
      <c r="M35" s="28" t="str">
        <f>VLOOKUP($H$10,Data!B:AQ,19,FALSE)</f>
        <v>N</v>
      </c>
      <c r="N35" s="28"/>
      <c r="O35" s="28"/>
      <c r="P35" s="36"/>
    </row>
    <row r="36" spans="3:23" x14ac:dyDescent="0.25">
      <c r="C36" s="4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36"/>
    </row>
    <row r="37" spans="3:23" x14ac:dyDescent="0.25">
      <c r="C37" s="4"/>
      <c r="D37" s="21" t="s">
        <v>858</v>
      </c>
      <c r="E37" s="21"/>
      <c r="F37" s="21"/>
      <c r="G37" s="21" t="s">
        <v>21</v>
      </c>
      <c r="H37" s="21"/>
      <c r="I37" s="21"/>
      <c r="J37" s="21" t="s">
        <v>859</v>
      </c>
      <c r="K37" s="21"/>
      <c r="L37" s="21"/>
      <c r="M37" s="21" t="s">
        <v>860</v>
      </c>
      <c r="N37" s="21"/>
      <c r="O37" s="21"/>
      <c r="P37" s="36"/>
    </row>
    <row r="38" spans="3:23" x14ac:dyDescent="0.25">
      <c r="C38" s="4"/>
      <c r="D38" s="28" t="str">
        <f>VLOOKUP($H$10,Data!B:AN,20,FALSE)</f>
        <v>N</v>
      </c>
      <c r="E38" s="28"/>
      <c r="F38" s="28"/>
      <c r="G38" s="28" t="str">
        <f>VLOOKUP($H$10,Data!B:AN,21,FALSE)</f>
        <v>N</v>
      </c>
      <c r="H38" s="28"/>
      <c r="I38" s="28"/>
      <c r="J38" s="28" t="str">
        <f>VLOOKUP($H$10,Data!B:AN,22,FALSE)</f>
        <v>N</v>
      </c>
      <c r="K38" s="28"/>
      <c r="L38" s="28"/>
      <c r="M38" s="28" t="str">
        <f>VLOOKUP($H$10,Data!B:AQ,23,FALSE)</f>
        <v>Y</v>
      </c>
      <c r="N38" s="28"/>
      <c r="O38" s="28"/>
      <c r="P38" s="36"/>
    </row>
    <row r="39" spans="3:23" x14ac:dyDescent="0.25">
      <c r="C39" s="4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36"/>
    </row>
    <row r="40" spans="3:23" x14ac:dyDescent="0.25">
      <c r="C40" s="4"/>
      <c r="D40" s="21" t="s">
        <v>24</v>
      </c>
      <c r="E40" s="21"/>
      <c r="F40" s="21"/>
      <c r="G40" s="21" t="s">
        <v>25</v>
      </c>
      <c r="H40" s="21"/>
      <c r="I40" s="21"/>
      <c r="J40" s="30"/>
      <c r="K40" s="30"/>
      <c r="L40" s="30"/>
      <c r="M40" s="21" t="s">
        <v>861</v>
      </c>
      <c r="N40" s="21"/>
      <c r="O40" s="21"/>
      <c r="P40" s="36"/>
    </row>
    <row r="41" spans="3:23" x14ac:dyDescent="0.25">
      <c r="C41" s="4"/>
      <c r="D41" s="28" t="str">
        <f>VLOOKUP($H$10,Data!B:AN,24,FALSE)</f>
        <v>N</v>
      </c>
      <c r="E41" s="28"/>
      <c r="F41" s="28"/>
      <c r="G41" s="28" t="str">
        <f>VLOOKUP($H$10,Data!B:AN,25,FALSE)</f>
        <v>N</v>
      </c>
      <c r="H41" s="28"/>
      <c r="I41" s="28"/>
      <c r="J41" s="29"/>
      <c r="K41" s="29"/>
      <c r="L41" s="29"/>
      <c r="M41" s="33">
        <f>VLOOKUP($H$10,Data!B:AQ,26,FALSE)</f>
        <v>0</v>
      </c>
      <c r="N41" s="33"/>
      <c r="O41" s="33"/>
      <c r="P41" s="36"/>
      <c r="S41" s="37"/>
      <c r="T41" s="37"/>
    </row>
    <row r="42" spans="3:23" x14ac:dyDescent="0.25">
      <c r="C42" s="4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36"/>
    </row>
    <row r="43" spans="3:23" ht="15.75" thickBot="1" x14ac:dyDescent="0.3">
      <c r="C43" s="5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38"/>
    </row>
    <row r="45" spans="3:23" x14ac:dyDescent="0.25">
      <c r="C45" s="14" t="s">
        <v>848</v>
      </c>
      <c r="D45" s="14"/>
      <c r="E45" s="14"/>
      <c r="F45" s="14"/>
      <c r="G45" s="14"/>
      <c r="H45" s="14"/>
      <c r="I45" s="18" t="str">
        <f>VLOOKUP(H10,Data!B:AH,32,FALSE)</f>
        <v>Ashley Henry Pelton</v>
      </c>
      <c r="J45" s="18"/>
      <c r="K45" s="18"/>
      <c r="L45" s="18"/>
      <c r="M45" s="18"/>
      <c r="N45" s="18"/>
    </row>
    <row r="46" spans="3:23" x14ac:dyDescent="0.25">
      <c r="C46" s="14" t="s">
        <v>849</v>
      </c>
      <c r="D46" s="14"/>
      <c r="E46" s="14"/>
      <c r="F46" s="14"/>
      <c r="G46" s="14"/>
      <c r="H46" s="14"/>
      <c r="I46" s="18" t="str">
        <f>VLOOKUP(H10,Data!B:AH,33,FALSE)</f>
        <v>Jennifer A Noble</v>
      </c>
      <c r="J46" s="18"/>
      <c r="K46" s="18"/>
      <c r="L46" s="18"/>
      <c r="M46" s="18"/>
      <c r="N46" s="18"/>
    </row>
  </sheetData>
  <sheetProtection algorithmName="SHA-512" hashValue="QfjNhr4kHE1GdB+CSIb1SM7YrE+OX+cffyVnCf6Pk55ZtNPaqU/2FdIzfMkBm847TmEZFgGms+DQq/Pv0KPJGg==" saltValue="cR0/Ucpf8JDtY4qQWgIFIw==" spinCount="100000" sheet="1"/>
  <mergeCells count="73">
    <mergeCell ref="C45:H45"/>
    <mergeCell ref="I45:N45"/>
    <mergeCell ref="C46:H46"/>
    <mergeCell ref="I46:N46"/>
    <mergeCell ref="D29:O29"/>
    <mergeCell ref="D33:O33"/>
    <mergeCell ref="M41:O41"/>
    <mergeCell ref="M42:O42"/>
    <mergeCell ref="M36:O36"/>
    <mergeCell ref="M37:O37"/>
    <mergeCell ref="M38:O38"/>
    <mergeCell ref="M39:O39"/>
    <mergeCell ref="M40:O40"/>
    <mergeCell ref="M31:O31"/>
    <mergeCell ref="M32:O32"/>
    <mergeCell ref="M34:O34"/>
    <mergeCell ref="M35:O35"/>
    <mergeCell ref="J41:L41"/>
    <mergeCell ref="J42:L42"/>
    <mergeCell ref="J36:L36"/>
    <mergeCell ref="J37:L37"/>
    <mergeCell ref="J38:L38"/>
    <mergeCell ref="J39:L39"/>
    <mergeCell ref="J40:L40"/>
    <mergeCell ref="J31:L31"/>
    <mergeCell ref="J32:L32"/>
    <mergeCell ref="J34:L34"/>
    <mergeCell ref="J35:L35"/>
    <mergeCell ref="G41:I41"/>
    <mergeCell ref="G31:I31"/>
    <mergeCell ref="G32:I32"/>
    <mergeCell ref="G34:I34"/>
    <mergeCell ref="G35:I35"/>
    <mergeCell ref="G42:I42"/>
    <mergeCell ref="G36:I36"/>
    <mergeCell ref="G37:I37"/>
    <mergeCell ref="G38:I38"/>
    <mergeCell ref="G39:I39"/>
    <mergeCell ref="G40:I40"/>
    <mergeCell ref="D41:F41"/>
    <mergeCell ref="D42:F42"/>
    <mergeCell ref="D36:F36"/>
    <mergeCell ref="D37:F37"/>
    <mergeCell ref="D38:F38"/>
    <mergeCell ref="D39:F39"/>
    <mergeCell ref="D40:F40"/>
    <mergeCell ref="D31:F31"/>
    <mergeCell ref="D32:F32"/>
    <mergeCell ref="D34:F34"/>
    <mergeCell ref="D35:F35"/>
    <mergeCell ref="D30:F30"/>
    <mergeCell ref="G30:I30"/>
    <mergeCell ref="J30:L30"/>
    <mergeCell ref="M30:O30"/>
    <mergeCell ref="C27:P27"/>
    <mergeCell ref="C28:P28"/>
    <mergeCell ref="I17:O17"/>
    <mergeCell ref="I21:O21"/>
    <mergeCell ref="I23:O23"/>
    <mergeCell ref="I25:O25"/>
    <mergeCell ref="I19:O19"/>
    <mergeCell ref="C17:H17"/>
    <mergeCell ref="C21:H21"/>
    <mergeCell ref="C23:H23"/>
    <mergeCell ref="C25:H25"/>
    <mergeCell ref="C19:H19"/>
    <mergeCell ref="C8:O8"/>
    <mergeCell ref="C1:O1"/>
    <mergeCell ref="H10:O10"/>
    <mergeCell ref="C13:O13"/>
    <mergeCell ref="C15:H15"/>
    <mergeCell ref="I15:O15"/>
    <mergeCell ref="B10:G10"/>
  </mergeCells>
  <conditionalFormatting sqref="I25:O25">
    <cfRule type="expression" dxfId="0" priority="1">
      <formula>$I$25&lt;=$R$1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AC02809-4F07-4CF8-9F06-5463D22BAAEA}">
          <x14:formula1>
            <xm:f>Data!$B$2:$B$219</xm:f>
          </x14:formula1>
          <xm:sqref>H10:O10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19"/>
  <sheetViews>
    <sheetView topLeftCell="Q200" workbookViewId="0">
      <selection activeCell="AE219" sqref="AE2:AE219"/>
    </sheetView>
  </sheetViews>
  <sheetFormatPr defaultColWidth="8.85546875" defaultRowHeight="15" x14ac:dyDescent="0.25"/>
  <cols>
    <col min="1" max="1" width="11" bestFit="1" customWidth="1"/>
    <col min="2" max="2" width="35.7109375" bestFit="1" customWidth="1"/>
    <col min="3" max="3" width="16.28515625" bestFit="1" customWidth="1"/>
    <col min="4" max="4" width="33.42578125" bestFit="1" customWidth="1"/>
    <col min="5" max="5" width="31.140625" bestFit="1" customWidth="1"/>
    <col min="6" max="6" width="18.5703125" bestFit="1" customWidth="1"/>
    <col min="7" max="7" width="13.140625" bestFit="1" customWidth="1"/>
    <col min="8" max="8" width="15" bestFit="1" customWidth="1"/>
    <col min="9" max="9" width="17.42578125" bestFit="1" customWidth="1"/>
    <col min="10" max="10" width="10.7109375" bestFit="1" customWidth="1"/>
    <col min="11" max="11" width="32" bestFit="1" customWidth="1"/>
    <col min="12" max="12" width="8.28515625" bestFit="1" customWidth="1"/>
    <col min="13" max="13" width="14.7109375" bestFit="1" customWidth="1"/>
    <col min="14" max="14" width="14.42578125" bestFit="1" customWidth="1"/>
    <col min="15" max="15" width="10.7109375" bestFit="1" customWidth="1"/>
    <col min="16" max="16" width="11.28515625" bestFit="1" customWidth="1"/>
    <col min="17" max="17" width="10.5703125" bestFit="1" customWidth="1"/>
    <col min="18" max="18" width="8.140625" bestFit="1" customWidth="1"/>
    <col min="19" max="19" width="5.5703125" bestFit="1" customWidth="1"/>
    <col min="20" max="20" width="5.7109375" bestFit="1" customWidth="1"/>
    <col min="21" max="21" width="12.5703125" bestFit="1" customWidth="1"/>
    <col min="22" max="22" width="7" bestFit="1" customWidth="1"/>
    <col min="23" max="23" width="10.7109375" bestFit="1" customWidth="1"/>
    <col min="24" max="24" width="15.7109375" bestFit="1" customWidth="1"/>
    <col min="25" max="25" width="8" bestFit="1" customWidth="1"/>
    <col min="26" max="26" width="7.140625" bestFit="1" customWidth="1"/>
    <col min="27" max="27" width="14.42578125" bestFit="1" customWidth="1"/>
    <col min="28" max="28" width="16.28515625" bestFit="1" customWidth="1"/>
    <col min="29" max="29" width="14.140625" bestFit="1" customWidth="1"/>
    <col min="30" max="30" width="17.42578125" bestFit="1" customWidth="1"/>
    <col min="31" max="31" width="91" style="1" bestFit="1" customWidth="1"/>
    <col min="32" max="32" width="24.5703125" style="34" bestFit="1" customWidth="1"/>
    <col min="33" max="33" width="44" style="1" bestFit="1" customWidth="1"/>
    <col min="34" max="34" width="57.28515625" style="1" bestFit="1" customWidth="1"/>
    <col min="35" max="16384" width="8.85546875" style="1"/>
  </cols>
  <sheetData>
    <row r="1" spans="1:34" x14ac:dyDescent="0.25">
      <c r="A1" t="s">
        <v>0</v>
      </c>
      <c r="B1" t="s">
        <v>2</v>
      </c>
      <c r="C1" t="s">
        <v>1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s="1" t="s">
        <v>846</v>
      </c>
      <c r="AF1" s="34" t="s">
        <v>30</v>
      </c>
      <c r="AG1" s="1" t="s">
        <v>837</v>
      </c>
      <c r="AH1" s="1" t="s">
        <v>838</v>
      </c>
    </row>
    <row r="2" spans="1:34" x14ac:dyDescent="0.25">
      <c r="A2">
        <v>97</v>
      </c>
      <c r="B2" t="s">
        <v>440</v>
      </c>
      <c r="C2" t="s">
        <v>439</v>
      </c>
      <c r="D2" t="s">
        <v>440</v>
      </c>
      <c r="F2" t="s">
        <v>47</v>
      </c>
      <c r="G2" t="s">
        <v>35</v>
      </c>
      <c r="H2" t="s">
        <v>441</v>
      </c>
      <c r="I2" t="s">
        <v>37</v>
      </c>
      <c r="J2" t="s">
        <v>40</v>
      </c>
      <c r="K2" t="s">
        <v>442</v>
      </c>
      <c r="L2" t="s">
        <v>38</v>
      </c>
      <c r="M2" t="s">
        <v>38</v>
      </c>
      <c r="N2" t="s">
        <v>40</v>
      </c>
      <c r="O2" t="s">
        <v>38</v>
      </c>
      <c r="P2" t="s">
        <v>38</v>
      </c>
      <c r="Q2" t="s">
        <v>40</v>
      </c>
      <c r="R2" t="s">
        <v>40</v>
      </c>
      <c r="S2" t="s">
        <v>38</v>
      </c>
      <c r="T2" t="s">
        <v>38</v>
      </c>
      <c r="U2" t="s">
        <v>38</v>
      </c>
      <c r="V2" t="s">
        <v>38</v>
      </c>
      <c r="W2" t="s">
        <v>38</v>
      </c>
      <c r="X2" t="s">
        <v>40</v>
      </c>
      <c r="Y2" t="s">
        <v>38</v>
      </c>
      <c r="Z2" t="s">
        <v>38</v>
      </c>
      <c r="AB2" s="8">
        <v>44843</v>
      </c>
      <c r="AC2" t="s">
        <v>41</v>
      </c>
      <c r="AD2" t="s">
        <v>42</v>
      </c>
      <c r="AE2" s="1" t="str">
        <f t="shared" ref="AE2:AE65" si="0">TRIM(D2&amp;" "&amp;E2&amp;" "&amp;F2&amp;" "&amp;G2&amp;"."&amp;H2)</f>
        <v>8 EASTWOOD ROAD RAYLEIGH ESSEX.SS6 7JQ</v>
      </c>
      <c r="AF2" s="34" t="str">
        <f>VLOOKUP(C2,'[1]11 2021 - Premises Licences'!$B:$AS,44,FALSE)</f>
        <v>Whitehouse</v>
      </c>
      <c r="AG2" s="1" t="str">
        <f>VLOOKUP(C2,'[2]11 2021 - PEOPLE EXPORT'!$A:$C,2,FALSE)</f>
        <v>Ashley Henry Pelton</v>
      </c>
      <c r="AH2" s="1" t="str">
        <f>VLOOKUP(C2,'[2]11 2021 - PEOPLE EXPORT'!$A:$C,3,FALSE)</f>
        <v>Jennifer A Noble</v>
      </c>
    </row>
    <row r="3" spans="1:34" x14ac:dyDescent="0.25">
      <c r="A3">
        <v>2</v>
      </c>
      <c r="B3" t="s">
        <v>45</v>
      </c>
      <c r="C3" t="s">
        <v>44</v>
      </c>
      <c r="D3" t="s">
        <v>46</v>
      </c>
      <c r="F3" t="s">
        <v>47</v>
      </c>
      <c r="G3" t="s">
        <v>35</v>
      </c>
      <c r="H3" t="s">
        <v>48</v>
      </c>
      <c r="I3" t="s">
        <v>49</v>
      </c>
      <c r="J3" t="s">
        <v>38</v>
      </c>
      <c r="K3" t="s">
        <v>50</v>
      </c>
      <c r="L3" t="s">
        <v>38</v>
      </c>
      <c r="M3" t="s">
        <v>38</v>
      </c>
      <c r="N3" t="s">
        <v>38</v>
      </c>
      <c r="O3" t="s">
        <v>38</v>
      </c>
      <c r="P3" t="s">
        <v>40</v>
      </c>
      <c r="Q3" t="s">
        <v>40</v>
      </c>
      <c r="R3" t="s">
        <v>38</v>
      </c>
      <c r="S3" t="s">
        <v>38</v>
      </c>
      <c r="T3" t="s">
        <v>38</v>
      </c>
      <c r="U3" t="s">
        <v>38</v>
      </c>
      <c r="V3" t="s">
        <v>38</v>
      </c>
      <c r="W3" t="s">
        <v>38</v>
      </c>
      <c r="X3" t="s">
        <v>38</v>
      </c>
      <c r="Y3" t="s">
        <v>38</v>
      </c>
      <c r="Z3" t="s">
        <v>38</v>
      </c>
      <c r="AB3" s="8">
        <v>44184</v>
      </c>
      <c r="AC3" t="s">
        <v>1184</v>
      </c>
      <c r="AD3" t="s">
        <v>42</v>
      </c>
      <c r="AE3" s="1" t="str">
        <f t="shared" si="0"/>
        <v>45 EASTWOOD ROAD RAYLEIGH ESSEX.SS6 7JE</v>
      </c>
      <c r="AF3" s="34" t="str">
        <f>VLOOKUP(C3,'[1]11 2021 - Premises Licences'!$B:$AS,44,FALSE)</f>
        <v>Wheatley</v>
      </c>
      <c r="AG3" s="1" t="str">
        <f>VLOOKUP(C3,'[2]11 2021 - PEOPLE EXPORT'!$A:$C,2,FALSE)</f>
        <v>N/A</v>
      </c>
      <c r="AH3" s="1" t="str">
        <f>VLOOKUP(C3,'[2]11 2021 - PEOPLE EXPORT'!$A:$C,3,FALSE)</f>
        <v>Kamuran Babahan</v>
      </c>
    </row>
    <row r="4" spans="1:34" x14ac:dyDescent="0.25">
      <c r="A4">
        <v>5</v>
      </c>
      <c r="B4" t="s">
        <v>66</v>
      </c>
      <c r="C4" t="s">
        <v>65</v>
      </c>
      <c r="D4" t="s">
        <v>67</v>
      </c>
      <c r="E4" t="s">
        <v>68</v>
      </c>
      <c r="F4" t="s">
        <v>68</v>
      </c>
      <c r="G4" t="s">
        <v>35</v>
      </c>
      <c r="H4" t="s">
        <v>69</v>
      </c>
      <c r="I4" t="s">
        <v>56</v>
      </c>
      <c r="J4" t="s">
        <v>40</v>
      </c>
      <c r="K4" t="s">
        <v>57</v>
      </c>
      <c r="L4" t="s">
        <v>38</v>
      </c>
      <c r="M4" t="s">
        <v>38</v>
      </c>
      <c r="N4" t="s">
        <v>38</v>
      </c>
      <c r="O4" t="s">
        <v>40</v>
      </c>
      <c r="P4" t="s">
        <v>38</v>
      </c>
      <c r="Q4" t="s">
        <v>40</v>
      </c>
      <c r="R4" t="s">
        <v>40</v>
      </c>
      <c r="W4" t="s">
        <v>40</v>
      </c>
      <c r="X4" t="s">
        <v>40</v>
      </c>
      <c r="Y4" t="s">
        <v>38</v>
      </c>
      <c r="Z4" t="s">
        <v>38</v>
      </c>
      <c r="AB4" s="8">
        <v>44773</v>
      </c>
      <c r="AC4" t="s">
        <v>41</v>
      </c>
      <c r="AD4" t="s">
        <v>42</v>
      </c>
      <c r="AE4" s="1" t="str">
        <f t="shared" si="0"/>
        <v>284 FERRY ROAD HULLBRIDGE HULLBRIDGE ESSEX.SS5 6ND</v>
      </c>
      <c r="AF4" s="34" t="str">
        <f>VLOOKUP(C4,'[1]11 2021 - Premises Licences'!$B:$AS,44,FALSE)</f>
        <v>Hullbridge</v>
      </c>
      <c r="AG4" s="1" t="str">
        <f>VLOOKUP(C4,'[2]11 2021 - PEOPLE EXPORT'!$A:$C,2,FALSE)</f>
        <v>Gary Stewart</v>
      </c>
      <c r="AH4" s="1" t="str">
        <f>VLOOKUP(C4,'[2]11 2021 - PEOPLE EXPORT'!$A:$C,3,FALSE)</f>
        <v>Oakman Group Ltd</v>
      </c>
    </row>
    <row r="5" spans="1:34" x14ac:dyDescent="0.25">
      <c r="A5">
        <v>3</v>
      </c>
      <c r="B5" t="s">
        <v>52</v>
      </c>
      <c r="C5" t="s">
        <v>51</v>
      </c>
      <c r="D5" t="s">
        <v>53</v>
      </c>
      <c r="E5" t="s">
        <v>54</v>
      </c>
      <c r="F5" t="s">
        <v>34</v>
      </c>
      <c r="G5" t="s">
        <v>35</v>
      </c>
      <c r="H5" t="s">
        <v>55</v>
      </c>
      <c r="I5" t="s">
        <v>56</v>
      </c>
      <c r="J5" t="s">
        <v>40</v>
      </c>
      <c r="K5" t="s">
        <v>57</v>
      </c>
      <c r="L5" t="s">
        <v>38</v>
      </c>
      <c r="M5" t="s">
        <v>38</v>
      </c>
      <c r="N5" t="s">
        <v>38</v>
      </c>
      <c r="O5" t="s">
        <v>40</v>
      </c>
      <c r="P5" t="s">
        <v>38</v>
      </c>
      <c r="R5" t="s">
        <v>40</v>
      </c>
      <c r="W5" t="s">
        <v>40</v>
      </c>
      <c r="X5" t="s">
        <v>40</v>
      </c>
      <c r="Y5" t="s">
        <v>38</v>
      </c>
      <c r="Z5" t="s">
        <v>38</v>
      </c>
      <c r="AA5" s="8">
        <v>38503</v>
      </c>
      <c r="AB5" s="8">
        <v>44773</v>
      </c>
      <c r="AC5" t="s">
        <v>41</v>
      </c>
      <c r="AD5" t="s">
        <v>42</v>
      </c>
      <c r="AE5" s="1" t="str">
        <f t="shared" si="0"/>
        <v>HIGH STREET CANEWDON ROCHFORD ESSEX.SS4 3QA</v>
      </c>
      <c r="AF5" s="34" t="str">
        <f>VLOOKUP(C5,'[1]11 2021 - Premises Licences'!$B:$AS,44,FALSE)</f>
        <v>Hockley &amp; Ashingdon</v>
      </c>
      <c r="AG5" s="1" t="str">
        <f>VLOOKUP(C5,'[2]11 2021 - PEOPLE EXPORT'!$A:$C,2,FALSE)</f>
        <v>Lee David Carter</v>
      </c>
      <c r="AH5" s="1" t="str">
        <f>VLOOKUP(C5,'[2]11 2021 - PEOPLE EXPORT'!$A:$C,3,FALSE)</f>
        <v>Hawthorn Leisure (Mantle) Ltd</v>
      </c>
    </row>
    <row r="6" spans="1:34" x14ac:dyDescent="0.25">
      <c r="A6">
        <v>6</v>
      </c>
      <c r="B6" t="s">
        <v>71</v>
      </c>
      <c r="C6" t="s">
        <v>70</v>
      </c>
      <c r="D6" t="s">
        <v>72</v>
      </c>
      <c r="F6" t="s">
        <v>34</v>
      </c>
      <c r="G6" t="s">
        <v>35</v>
      </c>
      <c r="H6" t="s">
        <v>73</v>
      </c>
      <c r="I6" t="s">
        <v>56</v>
      </c>
      <c r="J6" t="s">
        <v>40</v>
      </c>
      <c r="K6" t="s">
        <v>57</v>
      </c>
      <c r="L6" t="s">
        <v>38</v>
      </c>
      <c r="M6" t="s">
        <v>38</v>
      </c>
      <c r="N6" t="s">
        <v>38</v>
      </c>
      <c r="O6" t="s">
        <v>40</v>
      </c>
      <c r="P6" t="s">
        <v>38</v>
      </c>
      <c r="Q6" t="s">
        <v>40</v>
      </c>
      <c r="R6" t="s">
        <v>40</v>
      </c>
      <c r="W6" t="s">
        <v>40</v>
      </c>
      <c r="X6" t="s">
        <v>40</v>
      </c>
      <c r="Y6" t="s">
        <v>38</v>
      </c>
      <c r="Z6" t="s">
        <v>38</v>
      </c>
      <c r="AA6" s="8">
        <v>38586</v>
      </c>
      <c r="AB6" s="8">
        <v>44795</v>
      </c>
      <c r="AC6" t="s">
        <v>41</v>
      </c>
      <c r="AD6" t="s">
        <v>42</v>
      </c>
      <c r="AE6" s="1" t="str">
        <f t="shared" si="0"/>
        <v>93 SOUTHEND ROAD ROCHFORD ESSEX.SS4 1HU</v>
      </c>
      <c r="AF6" s="34" t="str">
        <f>VLOOKUP(C6,'[1]11 2021 - Premises Licences'!$B:$AS,44,FALSE)</f>
        <v>Rochford</v>
      </c>
      <c r="AG6" s="1" t="str">
        <f>VLOOKUP(C6,'[2]11 2021 - PEOPLE EXPORT'!$A:$C,2,FALSE)</f>
        <v>Norman Smith</v>
      </c>
      <c r="AH6" s="1" t="str">
        <f>VLOOKUP(C6,'[2]11 2021 - PEOPLE EXPORT'!$A:$C,3,FALSE)</f>
        <v>Green King</v>
      </c>
    </row>
    <row r="7" spans="1:34" x14ac:dyDescent="0.25">
      <c r="A7">
        <v>7</v>
      </c>
      <c r="B7" t="s">
        <v>75</v>
      </c>
      <c r="C7" t="s">
        <v>74</v>
      </c>
      <c r="D7" t="s">
        <v>76</v>
      </c>
      <c r="F7" t="s">
        <v>34</v>
      </c>
      <c r="G7" t="s">
        <v>35</v>
      </c>
      <c r="H7" t="s">
        <v>77</v>
      </c>
      <c r="I7" t="s">
        <v>37</v>
      </c>
      <c r="J7" t="s">
        <v>40</v>
      </c>
      <c r="K7" t="s">
        <v>78</v>
      </c>
      <c r="L7" t="s">
        <v>38</v>
      </c>
      <c r="M7" t="s">
        <v>38</v>
      </c>
      <c r="N7" t="s">
        <v>38</v>
      </c>
      <c r="O7" t="s">
        <v>40</v>
      </c>
      <c r="P7" t="s">
        <v>38</v>
      </c>
      <c r="Q7" t="s">
        <v>40</v>
      </c>
      <c r="R7" t="s">
        <v>40</v>
      </c>
      <c r="W7" t="s">
        <v>40</v>
      </c>
      <c r="X7" t="s">
        <v>40</v>
      </c>
      <c r="Y7" t="s">
        <v>38</v>
      </c>
      <c r="Z7" t="s">
        <v>38</v>
      </c>
      <c r="AA7" s="8">
        <v>38552</v>
      </c>
      <c r="AB7" s="8">
        <v>44793</v>
      </c>
      <c r="AC7" t="s">
        <v>41</v>
      </c>
      <c r="AD7" t="s">
        <v>42</v>
      </c>
      <c r="AE7" s="1" t="str">
        <f t="shared" si="0"/>
        <v>12 - 14 NORTH STREET ROCHFORD ESSEX.SS4 1AB</v>
      </c>
      <c r="AF7" s="34" t="str">
        <f>VLOOKUP(C7,'[1]11 2021 - Premises Licences'!$B:$AS,44,FALSE)</f>
        <v>Rochford</v>
      </c>
      <c r="AG7" s="1" t="str">
        <f>VLOOKUP(C7,'[2]11 2021 - PEOPLE EXPORT'!$A:$C,2,FALSE)</f>
        <v>Yose Leonardo Nobrega</v>
      </c>
      <c r="AH7" s="1" t="str">
        <f>VLOOKUP(C7,'[2]11 2021 - PEOPLE EXPORT'!$A:$C,3,FALSE)</f>
        <v>Yose Leonardo Nobrega</v>
      </c>
    </row>
    <row r="8" spans="1:34" x14ac:dyDescent="0.25">
      <c r="A8">
        <v>239</v>
      </c>
      <c r="B8" t="s">
        <v>657</v>
      </c>
      <c r="C8" t="s">
        <v>656</v>
      </c>
      <c r="D8" t="s">
        <v>658</v>
      </c>
      <c r="E8" t="s">
        <v>54</v>
      </c>
      <c r="F8" t="s">
        <v>34</v>
      </c>
      <c r="G8" t="s">
        <v>35</v>
      </c>
      <c r="H8" t="s">
        <v>659</v>
      </c>
      <c r="I8" t="s">
        <v>660</v>
      </c>
      <c r="J8">
        <v>0</v>
      </c>
      <c r="K8">
        <v>0</v>
      </c>
      <c r="L8" t="s">
        <v>38</v>
      </c>
      <c r="M8" t="s">
        <v>38</v>
      </c>
      <c r="N8" t="s">
        <v>38</v>
      </c>
      <c r="O8" t="s">
        <v>40</v>
      </c>
      <c r="P8" t="s">
        <v>38</v>
      </c>
      <c r="Q8" t="s">
        <v>40</v>
      </c>
      <c r="R8" t="s">
        <v>40</v>
      </c>
      <c r="S8" t="s">
        <v>40</v>
      </c>
      <c r="T8" t="s">
        <v>40</v>
      </c>
      <c r="U8" t="s">
        <v>38</v>
      </c>
      <c r="V8" t="s">
        <v>38</v>
      </c>
      <c r="W8" t="s">
        <v>40</v>
      </c>
      <c r="X8" t="s">
        <v>40</v>
      </c>
      <c r="Y8" t="s">
        <v>40</v>
      </c>
      <c r="Z8" t="s">
        <v>38</v>
      </c>
      <c r="AA8" s="8">
        <v>43340</v>
      </c>
      <c r="AB8" s="8">
        <v>44801</v>
      </c>
      <c r="AC8" t="s">
        <v>41</v>
      </c>
      <c r="AD8" t="s">
        <v>42</v>
      </c>
      <c r="AE8" s="1" t="str">
        <f t="shared" si="0"/>
        <v>APTON HALL ROAD CANEWDON ROCHFORD ESSEX.SS4 3RH</v>
      </c>
      <c r="AF8" s="34" t="str">
        <f>VLOOKUP(C8,'[1]11 2021 - Premises Licences'!$B:$AS,44,FALSE)</f>
        <v>Roche North &amp; Rural</v>
      </c>
      <c r="AG8" s="1" t="str">
        <f>VLOOKUP(C8,'[2]11 2021 - PEOPLE EXPORT'!$A:$C,2,FALSE)</f>
        <v>Craig S Loxton</v>
      </c>
      <c r="AH8" s="1" t="str">
        <f>VLOOKUP(C8,'[2]11 2021 - PEOPLE EXPORT'!$A:$C,3,FALSE)</f>
        <v>Apton Hall Events Ltd</v>
      </c>
    </row>
    <row r="9" spans="1:34" x14ac:dyDescent="0.25">
      <c r="A9">
        <v>8</v>
      </c>
      <c r="B9" t="s">
        <v>80</v>
      </c>
      <c r="C9" t="s">
        <v>79</v>
      </c>
      <c r="D9" t="s">
        <v>81</v>
      </c>
      <c r="F9" t="s">
        <v>47</v>
      </c>
      <c r="G9" t="s">
        <v>35</v>
      </c>
      <c r="H9" t="s">
        <v>82</v>
      </c>
      <c r="I9" t="s">
        <v>83</v>
      </c>
      <c r="J9" t="s">
        <v>38</v>
      </c>
      <c r="K9" t="s">
        <v>50</v>
      </c>
      <c r="L9" t="s">
        <v>38</v>
      </c>
      <c r="M9" t="s">
        <v>40</v>
      </c>
      <c r="N9" t="s">
        <v>38</v>
      </c>
      <c r="O9" t="s">
        <v>38</v>
      </c>
      <c r="P9" t="s">
        <v>38</v>
      </c>
      <c r="Q9" t="s">
        <v>38</v>
      </c>
      <c r="R9" t="s">
        <v>38</v>
      </c>
      <c r="S9" t="s">
        <v>38</v>
      </c>
      <c r="T9" t="s">
        <v>38</v>
      </c>
      <c r="U9" t="s">
        <v>38</v>
      </c>
      <c r="W9" t="s">
        <v>38</v>
      </c>
      <c r="X9" t="s">
        <v>38</v>
      </c>
      <c r="Y9" t="s">
        <v>38</v>
      </c>
      <c r="Z9" t="s">
        <v>38</v>
      </c>
      <c r="AB9" s="8">
        <v>44651</v>
      </c>
      <c r="AC9" t="s">
        <v>41</v>
      </c>
      <c r="AD9" t="s">
        <v>42</v>
      </c>
      <c r="AE9" s="1" t="str">
        <f t="shared" si="0"/>
        <v>RAWRETH LANE RAYLEIGH ESSEX.SS6 9RN</v>
      </c>
      <c r="AF9" s="34" t="str">
        <f>VLOOKUP(C9,'[1]11 2021 - Premises Licences'!$B:$AS,44,FALSE)</f>
        <v>Downhall &amp; Rawreth</v>
      </c>
      <c r="AG9" s="1" t="str">
        <f>VLOOKUP(C9,'[2]11 2021 - PEOPLE EXPORT'!$A:$C,2,FALSE)</f>
        <v>Tracy Cox</v>
      </c>
      <c r="AH9" s="1" t="str">
        <f>VLOOKUP(C9,'[2]11 2021 - PEOPLE EXPORT'!$A:$C,3,FALSE)</f>
        <v>Asda Stores Ltd</v>
      </c>
    </row>
    <row r="10" spans="1:34" x14ac:dyDescent="0.25">
      <c r="A10">
        <v>9</v>
      </c>
      <c r="B10" t="s">
        <v>85</v>
      </c>
      <c r="C10" t="s">
        <v>84</v>
      </c>
      <c r="D10" t="s">
        <v>86</v>
      </c>
      <c r="F10" t="s">
        <v>34</v>
      </c>
      <c r="G10" t="s">
        <v>35</v>
      </c>
      <c r="H10" t="s">
        <v>87</v>
      </c>
      <c r="I10" t="s">
        <v>88</v>
      </c>
      <c r="J10" t="s">
        <v>38</v>
      </c>
      <c r="K10" t="s">
        <v>50</v>
      </c>
      <c r="L10" t="s">
        <v>38</v>
      </c>
      <c r="M10" t="s">
        <v>38</v>
      </c>
      <c r="N10" t="s">
        <v>38</v>
      </c>
      <c r="O10" t="s">
        <v>38</v>
      </c>
      <c r="P10" t="s">
        <v>40</v>
      </c>
      <c r="Q10" t="s">
        <v>38</v>
      </c>
      <c r="R10" t="s">
        <v>40</v>
      </c>
      <c r="S10" t="s">
        <v>38</v>
      </c>
      <c r="T10" t="s">
        <v>38</v>
      </c>
      <c r="U10" t="s">
        <v>38</v>
      </c>
      <c r="W10" t="s">
        <v>40</v>
      </c>
      <c r="X10" t="s">
        <v>40</v>
      </c>
      <c r="Y10" t="s">
        <v>40</v>
      </c>
      <c r="Z10" t="s">
        <v>38</v>
      </c>
      <c r="AA10" s="8">
        <v>38538</v>
      </c>
      <c r="AB10" s="8">
        <v>2958465</v>
      </c>
      <c r="AC10" t="s">
        <v>41</v>
      </c>
      <c r="AD10" t="s">
        <v>42</v>
      </c>
      <c r="AE10" s="1" t="str">
        <f t="shared" si="0"/>
        <v>ASHINGDON ROAD ROCHFORD ESSEX.SS4 3HF</v>
      </c>
      <c r="AF10" s="34" t="str">
        <f>VLOOKUP(C10,'[1]11 2021 - Premises Licences'!$B:$AS,44,FALSE)</f>
        <v>Hockley &amp; Ashingdon</v>
      </c>
      <c r="AG10" s="1" t="e">
        <f>VLOOKUP(C10,'[2]11 2021 - PEOPLE EXPORT'!$A:$C,2,FALSE)</f>
        <v>#N/A</v>
      </c>
      <c r="AH10" s="1" t="e">
        <f>VLOOKUP(C10,'[2]11 2021 - PEOPLE EXPORT'!$A:$C,3,FALSE)</f>
        <v>#N/A</v>
      </c>
    </row>
    <row r="11" spans="1:34" x14ac:dyDescent="0.25">
      <c r="A11">
        <v>10</v>
      </c>
      <c r="B11" t="s">
        <v>90</v>
      </c>
      <c r="C11" t="s">
        <v>89</v>
      </c>
      <c r="D11" t="s">
        <v>91</v>
      </c>
      <c r="E11" t="s">
        <v>92</v>
      </c>
      <c r="F11" t="s">
        <v>34</v>
      </c>
      <c r="G11" t="s">
        <v>35</v>
      </c>
      <c r="H11" t="s">
        <v>93</v>
      </c>
      <c r="I11" t="s">
        <v>94</v>
      </c>
      <c r="J11" t="s">
        <v>38</v>
      </c>
      <c r="K11" t="s">
        <v>50</v>
      </c>
      <c r="L11" t="s">
        <v>38</v>
      </c>
      <c r="M11" t="s">
        <v>40</v>
      </c>
      <c r="N11" t="s">
        <v>38</v>
      </c>
      <c r="O11" t="s">
        <v>38</v>
      </c>
      <c r="P11" t="s">
        <v>38</v>
      </c>
      <c r="Q11" t="s">
        <v>38</v>
      </c>
      <c r="R11" t="s">
        <v>38</v>
      </c>
      <c r="S11" t="s">
        <v>38</v>
      </c>
      <c r="T11" t="s">
        <v>38</v>
      </c>
      <c r="U11" t="s">
        <v>38</v>
      </c>
      <c r="W11" t="s">
        <v>38</v>
      </c>
      <c r="Z11" t="s">
        <v>38</v>
      </c>
      <c r="AA11" s="8">
        <v>38499</v>
      </c>
      <c r="AB11" s="8">
        <v>44712</v>
      </c>
      <c r="AC11" t="s">
        <v>41</v>
      </c>
      <c r="AD11" t="s">
        <v>42</v>
      </c>
      <c r="AE11" s="1" t="str">
        <f t="shared" si="0"/>
        <v>428 ASHINGDON ROAD ASHINGDON ROCHFORD ESSEX.SS4 3ET</v>
      </c>
      <c r="AF11" s="34" t="str">
        <f>VLOOKUP(C11,'[1]11 2021 - Premises Licences'!$B:$AS,44,FALSE)</f>
        <v>Hockley &amp; Ashingdon</v>
      </c>
      <c r="AG11" s="1" t="str">
        <f>VLOOKUP(C11,'[2]11 2021 - PEOPLE EXPORT'!$A:$C,2,FALSE)</f>
        <v>Anthony William Allan</v>
      </c>
      <c r="AH11" s="1" t="str">
        <f>VLOOKUP(C11,'[2]11 2021 - PEOPLE EXPORT'!$A:$C,3,FALSE)</f>
        <v>Anthony Allan</v>
      </c>
    </row>
    <row r="12" spans="1:34" x14ac:dyDescent="0.25">
      <c r="A12">
        <v>13</v>
      </c>
      <c r="B12" t="s">
        <v>105</v>
      </c>
      <c r="C12" t="s">
        <v>104</v>
      </c>
      <c r="D12" t="s">
        <v>106</v>
      </c>
      <c r="F12" t="s">
        <v>107</v>
      </c>
      <c r="G12" t="s">
        <v>35</v>
      </c>
      <c r="H12" t="s">
        <v>108</v>
      </c>
      <c r="I12" t="s">
        <v>130</v>
      </c>
      <c r="J12" t="s">
        <v>40</v>
      </c>
      <c r="K12" t="s">
        <v>50</v>
      </c>
      <c r="L12" t="s">
        <v>38</v>
      </c>
      <c r="M12" t="s">
        <v>38</v>
      </c>
      <c r="N12" t="s">
        <v>38</v>
      </c>
      <c r="O12" t="s">
        <v>40</v>
      </c>
      <c r="P12" t="s">
        <v>38</v>
      </c>
      <c r="Q12" t="s">
        <v>40</v>
      </c>
      <c r="R12" t="s">
        <v>40</v>
      </c>
      <c r="W12" t="s">
        <v>38</v>
      </c>
      <c r="X12" t="s">
        <v>40</v>
      </c>
      <c r="Z12" t="s">
        <v>38</v>
      </c>
      <c r="AA12" s="8">
        <v>38566</v>
      </c>
      <c r="AB12" s="8">
        <v>44775</v>
      </c>
      <c r="AC12" t="s">
        <v>41</v>
      </c>
      <c r="AD12" t="s">
        <v>42</v>
      </c>
      <c r="AE12" s="1" t="str">
        <f t="shared" si="0"/>
        <v>AVIATION WAY SOUTHEND ON SEA ESSEX.SS2 6UN</v>
      </c>
      <c r="AF12" s="34" t="str">
        <f>VLOOKUP(C12,'[1]11 2021 - Premises Licences'!$B:$AS,44,FALSE)</f>
        <v>Rochford</v>
      </c>
      <c r="AG12" s="1" t="str">
        <f>VLOOKUP(C12,'[2]11 2021 - PEOPLE EXPORT'!$A:$C,2,FALSE)</f>
        <v>Margaret Maria Jones</v>
      </c>
      <c r="AH12" s="1" t="str">
        <f>VLOOKUP(C12,'[2]11 2021 - PEOPLE EXPORT'!$A:$C,3,FALSE)</f>
        <v>Athenaeum Club Ltd</v>
      </c>
    </row>
    <row r="13" spans="1:34" x14ac:dyDescent="0.25">
      <c r="A13">
        <v>14</v>
      </c>
      <c r="B13" t="s">
        <v>110</v>
      </c>
      <c r="C13" t="s">
        <v>109</v>
      </c>
      <c r="D13" t="s">
        <v>111</v>
      </c>
      <c r="E13" t="s">
        <v>112</v>
      </c>
      <c r="F13" t="s">
        <v>47</v>
      </c>
      <c r="G13" t="s">
        <v>35</v>
      </c>
      <c r="H13" t="s">
        <v>113</v>
      </c>
      <c r="I13" t="s">
        <v>94</v>
      </c>
      <c r="J13" t="s">
        <v>38</v>
      </c>
      <c r="K13" t="s">
        <v>50</v>
      </c>
      <c r="L13" t="s">
        <v>38</v>
      </c>
      <c r="M13" t="s">
        <v>40</v>
      </c>
      <c r="N13" t="s">
        <v>38</v>
      </c>
      <c r="O13" t="s">
        <v>38</v>
      </c>
      <c r="P13" t="s">
        <v>38</v>
      </c>
      <c r="Q13" t="s">
        <v>38</v>
      </c>
      <c r="R13" t="s">
        <v>38</v>
      </c>
      <c r="S13" t="s">
        <v>38</v>
      </c>
      <c r="T13" t="s">
        <v>38</v>
      </c>
      <c r="U13" t="s">
        <v>38</v>
      </c>
      <c r="W13" t="s">
        <v>38</v>
      </c>
      <c r="Z13" t="s">
        <v>38</v>
      </c>
      <c r="AA13" s="8">
        <v>38645</v>
      </c>
      <c r="AB13" s="8">
        <v>44543</v>
      </c>
      <c r="AC13" t="s">
        <v>41</v>
      </c>
      <c r="AD13" t="s">
        <v>42</v>
      </c>
      <c r="AE13" s="1" t="str">
        <f t="shared" si="0"/>
        <v>STATION HOUSE STATION ROAD RAYLEIGH ESSEX.SS6 7HL</v>
      </c>
      <c r="AF13" s="34" t="str">
        <f>VLOOKUP(C13,'[1]11 2021 - Premises Licences'!$B:$AS,44,FALSE)</f>
        <v>Wheatley</v>
      </c>
      <c r="AG13" s="1" t="str">
        <f>VLOOKUP(C13,'[2]11 2021 - PEOPLE EXPORT'!$A:$C,2,FALSE)</f>
        <v>Jyotiben Kaushik Patel</v>
      </c>
      <c r="AH13" s="1" t="str">
        <f>VLOOKUP(C13,'[2]11 2021 - PEOPLE EXPORT'!$A:$C,3,FALSE)</f>
        <v>Jayotiben K Patel</v>
      </c>
    </row>
    <row r="14" spans="1:34" x14ac:dyDescent="0.25">
      <c r="A14">
        <v>16</v>
      </c>
      <c r="B14" t="s">
        <v>119</v>
      </c>
      <c r="C14" t="s">
        <v>118</v>
      </c>
      <c r="D14" t="s">
        <v>120</v>
      </c>
      <c r="F14" t="s">
        <v>107</v>
      </c>
      <c r="G14" t="s">
        <v>35</v>
      </c>
      <c r="H14" t="s">
        <v>121</v>
      </c>
      <c r="I14" t="s">
        <v>94</v>
      </c>
      <c r="J14" t="s">
        <v>38</v>
      </c>
      <c r="K14" t="s">
        <v>50</v>
      </c>
      <c r="L14" t="s">
        <v>38</v>
      </c>
      <c r="M14" t="s">
        <v>40</v>
      </c>
      <c r="N14" t="s">
        <v>38</v>
      </c>
      <c r="O14" t="s">
        <v>38</v>
      </c>
      <c r="P14" t="s">
        <v>38</v>
      </c>
      <c r="Q14" t="s">
        <v>38</v>
      </c>
      <c r="R14" t="s">
        <v>38</v>
      </c>
      <c r="S14" t="s">
        <v>38</v>
      </c>
      <c r="T14" t="s">
        <v>38</v>
      </c>
      <c r="U14" t="s">
        <v>38</v>
      </c>
      <c r="V14" t="s">
        <v>38</v>
      </c>
      <c r="W14" t="s">
        <v>38</v>
      </c>
      <c r="X14" t="s">
        <v>38</v>
      </c>
      <c r="Y14" t="s">
        <v>38</v>
      </c>
      <c r="Z14" t="s">
        <v>38</v>
      </c>
      <c r="AA14" s="8">
        <v>41178</v>
      </c>
      <c r="AB14" s="8">
        <v>44859</v>
      </c>
      <c r="AC14" t="s">
        <v>41</v>
      </c>
      <c r="AD14" t="s">
        <v>42</v>
      </c>
      <c r="AE14" s="1" t="str">
        <f t="shared" si="0"/>
        <v>UNIT 6 SOUTHEND AIRPORT RETAIL SOUTHEND ON SEA ESSEX.SS2 6FW</v>
      </c>
      <c r="AF14" s="34" t="str">
        <f>VLOOKUP(C14,'[1]11 2021 - Premises Licences'!$B:$AS,44,FALSE)</f>
        <v>Rochford</v>
      </c>
      <c r="AG14" s="1" t="str">
        <f>VLOOKUP(C14,'[2]11 2021 - PEOPLE EXPORT'!$A:$C,2,FALSE)</f>
        <v>Sarah Rossiter</v>
      </c>
      <c r="AH14" s="1" t="str">
        <f>VLOOKUP(C14,'[2]11 2021 - PEOPLE EXPORT'!$A:$C,3,FALSE)</f>
        <v>B &amp; M Retail Ltd</v>
      </c>
    </row>
    <row r="15" spans="1:34" x14ac:dyDescent="0.25">
      <c r="A15">
        <v>17</v>
      </c>
      <c r="B15" t="s">
        <v>123</v>
      </c>
      <c r="C15" t="s">
        <v>122</v>
      </c>
      <c r="D15" t="s">
        <v>124</v>
      </c>
      <c r="F15" t="s">
        <v>54</v>
      </c>
      <c r="G15" t="s">
        <v>35</v>
      </c>
      <c r="H15" t="s">
        <v>125</v>
      </c>
      <c r="I15" t="s">
        <v>276</v>
      </c>
      <c r="J15" t="s">
        <v>40</v>
      </c>
      <c r="K15" t="s">
        <v>57</v>
      </c>
      <c r="L15" t="s">
        <v>38</v>
      </c>
      <c r="M15" t="s">
        <v>38</v>
      </c>
      <c r="N15" t="s">
        <v>38</v>
      </c>
      <c r="O15" t="s">
        <v>40</v>
      </c>
      <c r="P15" t="s">
        <v>38</v>
      </c>
      <c r="Q15" t="s">
        <v>40</v>
      </c>
      <c r="R15" t="s">
        <v>40</v>
      </c>
      <c r="S15" t="s">
        <v>40</v>
      </c>
      <c r="T15" t="s">
        <v>40</v>
      </c>
      <c r="U15" t="s">
        <v>40</v>
      </c>
      <c r="W15" t="s">
        <v>40</v>
      </c>
      <c r="X15" t="s">
        <v>40</v>
      </c>
      <c r="Y15" t="s">
        <v>40</v>
      </c>
      <c r="Z15" t="s">
        <v>38</v>
      </c>
      <c r="AB15" s="8">
        <v>44805</v>
      </c>
      <c r="AC15" t="s">
        <v>41</v>
      </c>
      <c r="AD15" t="s">
        <v>42</v>
      </c>
      <c r="AE15" s="1" t="str">
        <f t="shared" si="0"/>
        <v>BALLARDS GORE CANEWDON ESSEX.SS4 2DA</v>
      </c>
      <c r="AF15" s="34" t="str">
        <f>VLOOKUP(C15,'[1]11 2021 - Premises Licences'!$B:$AS,44,FALSE)</f>
        <v>Hockley &amp; Ashingdon</v>
      </c>
      <c r="AG15" s="1" t="str">
        <f>VLOOKUP(C15,'[2]11 2021 - PEOPLE EXPORT'!$A:$C,2,FALSE)</f>
        <v>Michael Brown</v>
      </c>
      <c r="AH15" s="1" t="str">
        <f>VLOOKUP(C15,'[2]11 2021 - PEOPLE EXPORT'!$A:$C,3,FALSE)</f>
        <v>Plan 64 Ltd</v>
      </c>
    </row>
    <row r="16" spans="1:34" x14ac:dyDescent="0.25">
      <c r="A16">
        <v>19</v>
      </c>
      <c r="B16" t="s">
        <v>133</v>
      </c>
      <c r="C16" t="s">
        <v>132</v>
      </c>
      <c r="D16" t="s">
        <v>134</v>
      </c>
      <c r="F16" t="s">
        <v>135</v>
      </c>
      <c r="G16" t="s">
        <v>35</v>
      </c>
      <c r="H16" t="s">
        <v>136</v>
      </c>
      <c r="I16" t="s">
        <v>137</v>
      </c>
      <c r="J16" t="s">
        <v>38</v>
      </c>
      <c r="K16" t="s">
        <v>50</v>
      </c>
      <c r="L16" t="s">
        <v>38</v>
      </c>
      <c r="M16" t="s">
        <v>38</v>
      </c>
      <c r="N16" t="s">
        <v>38</v>
      </c>
      <c r="O16" t="s">
        <v>38</v>
      </c>
      <c r="P16" t="s">
        <v>40</v>
      </c>
      <c r="Q16" t="s">
        <v>38</v>
      </c>
      <c r="R16" t="s">
        <v>40</v>
      </c>
      <c r="S16" t="s">
        <v>40</v>
      </c>
      <c r="T16" t="s">
        <v>40</v>
      </c>
      <c r="U16" t="s">
        <v>38</v>
      </c>
      <c r="W16" t="s">
        <v>40</v>
      </c>
      <c r="X16" t="s">
        <v>40</v>
      </c>
      <c r="Y16" t="s">
        <v>40</v>
      </c>
      <c r="Z16" t="s">
        <v>38</v>
      </c>
      <c r="AA16" s="8">
        <v>39503</v>
      </c>
      <c r="AB16" s="8">
        <v>2958465</v>
      </c>
      <c r="AC16" t="s">
        <v>41</v>
      </c>
      <c r="AD16" t="s">
        <v>42</v>
      </c>
      <c r="AE16" s="1" t="str">
        <f t="shared" si="0"/>
        <v>432 LITTLE WAKERING ROAD LITTLE WAKERING ESSEX.SS3 0JW</v>
      </c>
      <c r="AF16" s="34" t="str">
        <f>VLOOKUP(C16,'[1]11 2021 - Premises Licences'!$B:$AS,44,FALSE)</f>
        <v>Barling and Sutton</v>
      </c>
      <c r="AG16" s="1" t="str">
        <f>VLOOKUP(C16,'[2]11 2021 - PEOPLE EXPORT'!$A:$C,2,FALSE)</f>
        <v>N/A</v>
      </c>
      <c r="AH16" s="1" t="str">
        <f>VLOOKUP(C16,'[2]11 2021 - PEOPLE EXPORT'!$A:$C,3,FALSE)</f>
        <v>Ivan King</v>
      </c>
    </row>
    <row r="17" spans="1:34" x14ac:dyDescent="0.25">
      <c r="A17">
        <v>509</v>
      </c>
      <c r="B17" t="s">
        <v>829</v>
      </c>
      <c r="C17" t="s">
        <v>828</v>
      </c>
      <c r="D17" t="s">
        <v>830</v>
      </c>
      <c r="F17" t="s">
        <v>47</v>
      </c>
      <c r="G17" t="s">
        <v>35</v>
      </c>
      <c r="H17" t="s">
        <v>831</v>
      </c>
      <c r="I17" t="s">
        <v>37</v>
      </c>
      <c r="J17" t="s">
        <v>38</v>
      </c>
      <c r="L17" t="s">
        <v>38</v>
      </c>
      <c r="M17" t="s">
        <v>38</v>
      </c>
      <c r="N17" t="s">
        <v>38</v>
      </c>
      <c r="O17" t="s">
        <v>40</v>
      </c>
      <c r="P17" t="s">
        <v>38</v>
      </c>
      <c r="Q17" t="s">
        <v>40</v>
      </c>
      <c r="R17" t="s">
        <v>40</v>
      </c>
      <c r="S17" t="s">
        <v>38</v>
      </c>
      <c r="T17" t="s">
        <v>38</v>
      </c>
      <c r="U17" t="s">
        <v>38</v>
      </c>
      <c r="V17" t="s">
        <v>38</v>
      </c>
      <c r="W17" t="s">
        <v>38</v>
      </c>
      <c r="X17" t="s">
        <v>40</v>
      </c>
      <c r="Y17" t="s">
        <v>38</v>
      </c>
      <c r="Z17" t="s">
        <v>38</v>
      </c>
      <c r="AA17" s="8">
        <v>44019</v>
      </c>
      <c r="AB17" s="8">
        <v>44749</v>
      </c>
      <c r="AC17" t="s">
        <v>41</v>
      </c>
      <c r="AD17" t="s">
        <v>42</v>
      </c>
      <c r="AE17" s="1" t="str">
        <f t="shared" si="0"/>
        <v>12 - 16 HOCKLEY ROAD RAYLEIGH ESSEX.SS6 8EB</v>
      </c>
      <c r="AF17" s="34" t="str">
        <f>VLOOKUP(C17,'[1]11 2021 - Premises Licences'!$B:$AS,44,FALSE)</f>
        <v xml:space="preserve">Wheatley	</v>
      </c>
      <c r="AG17" s="1" t="str">
        <f>VLOOKUP(C17,'[2]11 2021 - PEOPLE EXPORT'!$A:$C,2,FALSE)</f>
        <v>Michael Sutton</v>
      </c>
      <c r="AH17" s="1" t="str">
        <f>VLOOKUP(C17,'[2]11 2021 - PEOPLE EXPORT'!$A:$C,3,FALSE)</f>
        <v>The Taste Experience Limited</v>
      </c>
    </row>
    <row r="18" spans="1:34" x14ac:dyDescent="0.25">
      <c r="A18">
        <v>232</v>
      </c>
      <c r="B18" t="s">
        <v>1185</v>
      </c>
      <c r="C18" t="s">
        <v>1186</v>
      </c>
      <c r="D18" t="s">
        <v>1187</v>
      </c>
      <c r="E18" t="s">
        <v>47</v>
      </c>
      <c r="G18" t="s">
        <v>35</v>
      </c>
      <c r="H18" t="s">
        <v>1188</v>
      </c>
      <c r="I18" t="s">
        <v>443</v>
      </c>
      <c r="J18" t="s">
        <v>38</v>
      </c>
      <c r="K18" t="s">
        <v>299</v>
      </c>
      <c r="L18" t="s">
        <v>38</v>
      </c>
      <c r="M18" t="s">
        <v>38</v>
      </c>
      <c r="N18" t="s">
        <v>40</v>
      </c>
      <c r="O18" t="s">
        <v>38</v>
      </c>
      <c r="P18" t="s">
        <v>38</v>
      </c>
      <c r="Q18" t="s">
        <v>40</v>
      </c>
      <c r="R18" t="s">
        <v>40</v>
      </c>
      <c r="S18" t="s">
        <v>38</v>
      </c>
      <c r="T18" t="s">
        <v>38</v>
      </c>
      <c r="U18" t="s">
        <v>38</v>
      </c>
      <c r="V18" t="s">
        <v>38</v>
      </c>
      <c r="W18" t="s">
        <v>40</v>
      </c>
      <c r="X18" t="s">
        <v>40</v>
      </c>
      <c r="Y18" t="s">
        <v>40</v>
      </c>
      <c r="Z18" t="s">
        <v>38</v>
      </c>
      <c r="AA18" s="8">
        <v>43098</v>
      </c>
      <c r="AB18" s="8">
        <v>44194</v>
      </c>
      <c r="AC18" t="s">
        <v>1184</v>
      </c>
      <c r="AD18" t="s">
        <v>42</v>
      </c>
      <c r="AE18" s="1" t="str">
        <f t="shared" si="0"/>
        <v>26a BROOK ROAD RAYLEIGH ESSEX.SS6 7XL</v>
      </c>
      <c r="AF18" s="34" t="s">
        <v>1219</v>
      </c>
      <c r="AG18" s="1" t="str">
        <f>VLOOKUP(C18,'[2]11 2021 - PEOPLE EXPORT'!$A:$C,2,FALSE)</f>
        <v>Paul Horwood</v>
      </c>
      <c r="AH18" s="1" t="str">
        <f>VLOOKUP(C18,'[2]11 2021 - PEOPLE EXPORT'!$A:$C,3,FALSE)</f>
        <v>Base Jump London Ltd</v>
      </c>
    </row>
    <row r="19" spans="1:34" x14ac:dyDescent="0.25">
      <c r="A19">
        <v>22</v>
      </c>
      <c r="B19" t="s">
        <v>147</v>
      </c>
      <c r="C19" t="s">
        <v>146</v>
      </c>
      <c r="D19" t="s">
        <v>148</v>
      </c>
      <c r="F19" t="s">
        <v>47</v>
      </c>
      <c r="G19" t="s">
        <v>35</v>
      </c>
      <c r="H19" t="s">
        <v>141</v>
      </c>
      <c r="I19" t="s">
        <v>37</v>
      </c>
      <c r="J19" t="s">
        <v>38</v>
      </c>
      <c r="K19" t="s">
        <v>50</v>
      </c>
      <c r="L19" t="s">
        <v>38</v>
      </c>
      <c r="M19" t="s">
        <v>38</v>
      </c>
      <c r="N19" t="s">
        <v>40</v>
      </c>
      <c r="O19" t="s">
        <v>38</v>
      </c>
      <c r="P19" t="s">
        <v>38</v>
      </c>
      <c r="Q19" t="s">
        <v>38</v>
      </c>
      <c r="R19" t="s">
        <v>40</v>
      </c>
      <c r="S19" t="s">
        <v>38</v>
      </c>
      <c r="T19" t="s">
        <v>38</v>
      </c>
      <c r="U19" t="s">
        <v>38</v>
      </c>
      <c r="W19" t="s">
        <v>40</v>
      </c>
      <c r="X19" t="s">
        <v>40</v>
      </c>
      <c r="Y19" t="s">
        <v>40</v>
      </c>
      <c r="Z19" t="s">
        <v>38</v>
      </c>
      <c r="AB19" s="8">
        <v>44729</v>
      </c>
      <c r="AC19" t="s">
        <v>41</v>
      </c>
      <c r="AD19" t="s">
        <v>42</v>
      </c>
      <c r="AE19" s="1" t="str">
        <f t="shared" si="0"/>
        <v>123 - 125 HIGH STREET RAYLEIGH ESSEX.SS6 7QA</v>
      </c>
      <c r="AF19" s="34" t="str">
        <f>VLOOKUP(C19,'[1]11 2021 - Premises Licences'!$B:$AS,44,FALSE)</f>
        <v>Whitehouse</v>
      </c>
      <c r="AG19" s="1" t="str">
        <f>VLOOKUP(C19,'[2]11 2021 - PEOPLE EXPORT'!$A:$C,2,FALSE)</f>
        <v>Ugur Sonmez</v>
      </c>
      <c r="AH19" s="1" t="str">
        <f>VLOOKUP(C19,'[2]11 2021 - PEOPLE EXPORT'!$A:$C,3,FALSE)</f>
        <v>Mr Murat Gelmen</v>
      </c>
    </row>
    <row r="20" spans="1:34" x14ac:dyDescent="0.25">
      <c r="A20">
        <v>228</v>
      </c>
      <c r="B20" t="s">
        <v>1193</v>
      </c>
      <c r="C20" t="s">
        <v>1194</v>
      </c>
      <c r="D20" t="s">
        <v>1195</v>
      </c>
      <c r="F20" t="s">
        <v>43</v>
      </c>
      <c r="G20" t="s">
        <v>64</v>
      </c>
      <c r="H20" t="s">
        <v>321</v>
      </c>
      <c r="I20" t="s">
        <v>159</v>
      </c>
      <c r="J20" t="s">
        <v>38</v>
      </c>
      <c r="K20" t="s">
        <v>299</v>
      </c>
      <c r="L20" t="s">
        <v>38</v>
      </c>
      <c r="M20" t="s">
        <v>38</v>
      </c>
      <c r="N20" t="s">
        <v>40</v>
      </c>
      <c r="O20" t="s">
        <v>38</v>
      </c>
      <c r="P20" t="s">
        <v>38</v>
      </c>
      <c r="Q20" t="s">
        <v>38</v>
      </c>
      <c r="R20" t="s">
        <v>40</v>
      </c>
      <c r="S20" t="s">
        <v>38</v>
      </c>
      <c r="T20" t="s">
        <v>40</v>
      </c>
      <c r="U20" t="s">
        <v>40</v>
      </c>
      <c r="V20" t="s">
        <v>38</v>
      </c>
      <c r="W20" t="s">
        <v>40</v>
      </c>
      <c r="X20" t="s">
        <v>40</v>
      </c>
      <c r="Y20" t="s">
        <v>40</v>
      </c>
      <c r="Z20" t="s">
        <v>38</v>
      </c>
      <c r="AA20" s="8">
        <v>42724</v>
      </c>
      <c r="AB20" s="8">
        <v>43815</v>
      </c>
      <c r="AC20" t="s">
        <v>1184</v>
      </c>
      <c r="AD20" t="s">
        <v>42</v>
      </c>
      <c r="AE20" s="1" t="str">
        <f t="shared" si="0"/>
        <v>12a Purdeys Way Rochford Essex.SS4 1NE</v>
      </c>
      <c r="AF20" s="34" t="str">
        <f>VLOOKUP(C20,'[1]11 2021 - Premises Licences'!$B:$AS,44,FALSE)</f>
        <v>Roche South</v>
      </c>
      <c r="AG20" s="1" t="str">
        <f>VLOOKUP(C20,'[2]11 2021 - PEOPLE EXPORT'!$A:$C,2,FALSE)</f>
        <v>Kevin Nuttman</v>
      </c>
      <c r="AH20" s="1" t="str">
        <f>VLOOKUP(C20,'[2]11 2021 - PEOPLE EXPORT'!$A:$C,3,FALSE)</f>
        <v>Bounce Village Ltd</v>
      </c>
    </row>
    <row r="21" spans="1:34" x14ac:dyDescent="0.25">
      <c r="A21">
        <v>23</v>
      </c>
      <c r="B21" t="s">
        <v>1196</v>
      </c>
      <c r="C21" t="s">
        <v>1197</v>
      </c>
      <c r="D21" t="s">
        <v>1198</v>
      </c>
      <c r="E21" t="s">
        <v>68</v>
      </c>
      <c r="F21" t="s">
        <v>149</v>
      </c>
      <c r="G21" t="s">
        <v>35</v>
      </c>
      <c r="H21" t="s">
        <v>1199</v>
      </c>
      <c r="I21" t="s">
        <v>130</v>
      </c>
      <c r="J21" t="s">
        <v>40</v>
      </c>
      <c r="K21" t="s">
        <v>1200</v>
      </c>
      <c r="L21" t="s">
        <v>38</v>
      </c>
      <c r="M21" t="s">
        <v>38</v>
      </c>
      <c r="N21" t="s">
        <v>38</v>
      </c>
      <c r="O21" t="s">
        <v>40</v>
      </c>
      <c r="P21" t="s">
        <v>38</v>
      </c>
      <c r="Z21" t="s">
        <v>38</v>
      </c>
      <c r="AA21" s="8">
        <v>42578</v>
      </c>
      <c r="AB21" s="8">
        <v>43964</v>
      </c>
      <c r="AC21" t="s">
        <v>1184</v>
      </c>
      <c r="AD21" t="s">
        <v>42</v>
      </c>
      <c r="AE21" s="1" t="str">
        <f t="shared" si="0"/>
        <v>KINGSMANS FARM ROAD HULLBRIDGE HOCKLEY ESSEX.SS5 6QB</v>
      </c>
      <c r="AF21" s="34" t="str">
        <f>VLOOKUP(C21,'[1]11 2021 - Premises Licences'!$B:$AS,44,FALSE)</f>
        <v xml:space="preserve">Hullbridge	</v>
      </c>
      <c r="AG21" s="1" t="str">
        <f>VLOOKUP(C21,'[2]11 2021 - PEOPLE EXPORT'!$A:$C,2,FALSE)</f>
        <v>Deborah Knifton</v>
      </c>
      <c r="AH21" s="1" t="str">
        <f>VLOOKUP(C21,'[2]11 2021 - PEOPLE EXPORT'!$A:$C,3,FALSE)</f>
        <v>Brandy Hole Yacht Club</v>
      </c>
    </row>
    <row r="22" spans="1:34" x14ac:dyDescent="0.25">
      <c r="A22">
        <v>26</v>
      </c>
      <c r="B22" t="s">
        <v>161</v>
      </c>
      <c r="C22" t="s">
        <v>160</v>
      </c>
      <c r="D22" t="s">
        <v>162</v>
      </c>
      <c r="F22" t="s">
        <v>149</v>
      </c>
      <c r="G22" t="s">
        <v>35</v>
      </c>
      <c r="H22" t="s">
        <v>163</v>
      </c>
      <c r="I22" t="s">
        <v>56</v>
      </c>
      <c r="J22" t="s">
        <v>38</v>
      </c>
      <c r="K22" t="s">
        <v>57</v>
      </c>
      <c r="L22" t="s">
        <v>38</v>
      </c>
      <c r="M22" t="s">
        <v>38</v>
      </c>
      <c r="N22" t="s">
        <v>38</v>
      </c>
      <c r="O22" t="s">
        <v>40</v>
      </c>
      <c r="P22" t="s">
        <v>38</v>
      </c>
      <c r="Q22" t="s">
        <v>40</v>
      </c>
      <c r="R22" t="s">
        <v>40</v>
      </c>
      <c r="W22" t="s">
        <v>40</v>
      </c>
      <c r="X22" t="s">
        <v>40</v>
      </c>
      <c r="Y22" t="s">
        <v>40</v>
      </c>
      <c r="Z22" t="s">
        <v>40</v>
      </c>
      <c r="AA22" s="8">
        <v>43833</v>
      </c>
      <c r="AB22" s="8">
        <v>44803</v>
      </c>
      <c r="AC22" t="s">
        <v>41</v>
      </c>
      <c r="AD22" t="s">
        <v>42</v>
      </c>
      <c r="AE22" s="1" t="str">
        <f t="shared" si="0"/>
        <v>99 MAIN ROAD HOCKLEY ESSEX.SS5 4RN</v>
      </c>
      <c r="AF22" s="34" t="str">
        <f>VLOOKUP(C22,'[1]11 2021 - Premises Licences'!$B:$AS,44,FALSE)</f>
        <v>Hockley West</v>
      </c>
      <c r="AG22" s="1" t="str">
        <f>VLOOKUP(C22,'[2]11 2021 - PEOPLE EXPORT'!$A:$C,2,FALSE)</f>
        <v xml:space="preserve">Stephen Raymond Playle </v>
      </c>
      <c r="AH22" s="1" t="str">
        <f>VLOOKUP(C22,'[2]11 2021 - PEOPLE EXPORT'!$A:$C,3,FALSE)</f>
        <v>Spirit Pub Company (Services) Ltd</v>
      </c>
    </row>
    <row r="23" spans="1:34" x14ac:dyDescent="0.25">
      <c r="A23">
        <v>27</v>
      </c>
      <c r="B23" t="s">
        <v>165</v>
      </c>
      <c r="C23" t="s">
        <v>164</v>
      </c>
      <c r="D23" t="s">
        <v>166</v>
      </c>
      <c r="F23" t="s">
        <v>47</v>
      </c>
      <c r="G23" t="s">
        <v>35</v>
      </c>
      <c r="H23" t="s">
        <v>167</v>
      </c>
      <c r="I23" t="s">
        <v>94</v>
      </c>
      <c r="J23" t="s">
        <v>38</v>
      </c>
      <c r="K23" t="s">
        <v>50</v>
      </c>
      <c r="L23" t="s">
        <v>38</v>
      </c>
      <c r="M23" t="s">
        <v>40</v>
      </c>
      <c r="N23" t="s">
        <v>38</v>
      </c>
      <c r="O23" t="s">
        <v>38</v>
      </c>
      <c r="P23" t="s">
        <v>38</v>
      </c>
      <c r="Q23" t="s">
        <v>38</v>
      </c>
      <c r="R23" t="s">
        <v>38</v>
      </c>
      <c r="S23" t="s">
        <v>38</v>
      </c>
      <c r="T23" t="s">
        <v>38</v>
      </c>
      <c r="U23" t="s">
        <v>38</v>
      </c>
      <c r="Z23" t="s">
        <v>38</v>
      </c>
      <c r="AA23" s="8">
        <v>38552</v>
      </c>
      <c r="AB23" s="8">
        <v>44805</v>
      </c>
      <c r="AC23" t="s">
        <v>41</v>
      </c>
      <c r="AD23" t="s">
        <v>42</v>
      </c>
      <c r="AE23" s="1" t="str">
        <f t="shared" si="0"/>
        <v>88 BULL LANE RAYLEIGH ESSEX.SS6 8NQ</v>
      </c>
      <c r="AF23" s="34" t="str">
        <f>VLOOKUP(C23,'[1]11 2021 - Premises Licences'!$B:$AS,44,FALSE)</f>
        <v>Trinity</v>
      </c>
      <c r="AG23" s="1" t="str">
        <f>VLOOKUP(C23,'[2]11 2021 - PEOPLE EXPORT'!$A:$C,2,FALSE)</f>
        <v>Mohan Paramanandam</v>
      </c>
      <c r="AH23" s="1" t="str">
        <f>VLOOKUP(C23,'[2]11 2021 - PEOPLE EXPORT'!$A:$C,3,FALSE)</f>
        <v>Mohan Paramanandam</v>
      </c>
    </row>
    <row r="24" spans="1:34" x14ac:dyDescent="0.25">
      <c r="A24">
        <v>510</v>
      </c>
      <c r="B24" t="s">
        <v>833</v>
      </c>
      <c r="C24" t="s">
        <v>832</v>
      </c>
      <c r="D24" t="s">
        <v>834</v>
      </c>
      <c r="E24" t="s">
        <v>215</v>
      </c>
      <c r="G24" t="s">
        <v>64</v>
      </c>
      <c r="H24" t="s">
        <v>835</v>
      </c>
      <c r="I24" t="s">
        <v>311</v>
      </c>
      <c r="J24" t="s">
        <v>38</v>
      </c>
      <c r="L24" t="s">
        <v>38</v>
      </c>
      <c r="M24" t="s">
        <v>40</v>
      </c>
      <c r="N24" t="s">
        <v>38</v>
      </c>
      <c r="O24" t="s">
        <v>38</v>
      </c>
      <c r="P24" t="s">
        <v>38</v>
      </c>
      <c r="Q24" t="s">
        <v>38</v>
      </c>
      <c r="R24" t="s">
        <v>38</v>
      </c>
      <c r="S24" t="s">
        <v>38</v>
      </c>
      <c r="T24" t="s">
        <v>38</v>
      </c>
      <c r="U24" t="s">
        <v>38</v>
      </c>
      <c r="V24" t="s">
        <v>38</v>
      </c>
      <c r="W24" t="s">
        <v>38</v>
      </c>
      <c r="X24" t="s">
        <v>38</v>
      </c>
      <c r="Y24" t="s">
        <v>38</v>
      </c>
      <c r="Z24" t="s">
        <v>38</v>
      </c>
      <c r="AA24" s="8">
        <v>44044</v>
      </c>
      <c r="AB24" s="8">
        <v>44786</v>
      </c>
      <c r="AC24" t="s">
        <v>41</v>
      </c>
      <c r="AD24" t="s">
        <v>42</v>
      </c>
      <c r="AE24" s="1" t="str">
        <f t="shared" si="0"/>
        <v>77 Grove Road Rayleigh Essex.SS6 8RA</v>
      </c>
      <c r="AF24" s="34" t="s">
        <v>1219</v>
      </c>
      <c r="AG24" s="1" t="str">
        <f>VLOOKUP(C24,'[2]11 2021 - PEOPLE EXPORT'!$A:$C,2,FALSE)</f>
        <v>Prashantkumar Patel</v>
      </c>
      <c r="AH24" s="1" t="str">
        <f>VLOOKUP(C24,'[2]11 2021 - PEOPLE EXPORT'!$A:$C,3,FALSE)</f>
        <v>Prashantkumar Patel</v>
      </c>
    </row>
    <row r="25" spans="1:34" x14ac:dyDescent="0.25">
      <c r="A25">
        <v>39</v>
      </c>
      <c r="B25" t="s">
        <v>217</v>
      </c>
      <c r="C25" t="s">
        <v>216</v>
      </c>
      <c r="D25" t="s">
        <v>218</v>
      </c>
      <c r="F25" t="s">
        <v>149</v>
      </c>
      <c r="G25" t="s">
        <v>35</v>
      </c>
      <c r="H25" t="s">
        <v>158</v>
      </c>
      <c r="I25" t="s">
        <v>159</v>
      </c>
      <c r="J25" t="s">
        <v>40</v>
      </c>
      <c r="K25" t="s">
        <v>50</v>
      </c>
      <c r="L25" t="s">
        <v>38</v>
      </c>
      <c r="M25" t="s">
        <v>38</v>
      </c>
      <c r="N25" t="s">
        <v>38</v>
      </c>
      <c r="O25" t="s">
        <v>40</v>
      </c>
      <c r="P25" t="s">
        <v>38</v>
      </c>
      <c r="Q25" t="s">
        <v>40</v>
      </c>
      <c r="R25" t="s">
        <v>40</v>
      </c>
      <c r="T25" t="s">
        <v>40</v>
      </c>
      <c r="U25" t="s">
        <v>40</v>
      </c>
      <c r="W25" t="s">
        <v>40</v>
      </c>
      <c r="X25" t="s">
        <v>40</v>
      </c>
      <c r="Y25" t="s">
        <v>40</v>
      </c>
      <c r="Z25" t="s">
        <v>40</v>
      </c>
      <c r="AA25" s="8">
        <v>39233</v>
      </c>
      <c r="AB25" s="8">
        <v>44741</v>
      </c>
      <c r="AC25" t="s">
        <v>41</v>
      </c>
      <c r="AD25" t="s">
        <v>42</v>
      </c>
      <c r="AE25" s="1" t="str">
        <f t="shared" si="0"/>
        <v>8 - 10 ELDON WAY HOCKLEY ESSEX.SS5 4AD</v>
      </c>
      <c r="AF25" s="34" t="str">
        <f>VLOOKUP(C25,'[1]11 2021 - Premises Licences'!$B:$AS,44,FALSE)</f>
        <v>Hockley</v>
      </c>
      <c r="AG25" s="1" t="str">
        <f>VLOOKUP(C25,'[2]11 2021 - PEOPLE EXPORT'!$A:$C,2,FALSE)</f>
        <v>Julie Hubbard</v>
      </c>
      <c r="AH25" s="1" t="str">
        <f>VLOOKUP(C25,'[2]11 2021 - PEOPLE EXPORT'!$A:$C,3,FALSE)</f>
        <v>CJ's Bowling Ltd</v>
      </c>
    </row>
    <row r="26" spans="1:34" x14ac:dyDescent="0.25">
      <c r="A26">
        <v>505</v>
      </c>
      <c r="B26" t="s">
        <v>580</v>
      </c>
      <c r="C26" t="s">
        <v>579</v>
      </c>
      <c r="D26" t="s">
        <v>581</v>
      </c>
      <c r="E26" t="s">
        <v>34</v>
      </c>
      <c r="G26" t="s">
        <v>35</v>
      </c>
      <c r="H26" t="s">
        <v>582</v>
      </c>
      <c r="I26" t="s">
        <v>37</v>
      </c>
      <c r="J26" t="s">
        <v>38</v>
      </c>
      <c r="L26" t="s">
        <v>38</v>
      </c>
      <c r="M26" t="s">
        <v>38</v>
      </c>
      <c r="N26" t="s">
        <v>40</v>
      </c>
      <c r="O26" t="s">
        <v>38</v>
      </c>
      <c r="P26" t="s">
        <v>38</v>
      </c>
      <c r="Q26" t="s">
        <v>38</v>
      </c>
      <c r="R26" t="s">
        <v>38</v>
      </c>
      <c r="S26" t="s">
        <v>38</v>
      </c>
      <c r="T26" t="s">
        <v>38</v>
      </c>
      <c r="U26" t="s">
        <v>38</v>
      </c>
      <c r="V26" t="s">
        <v>38</v>
      </c>
      <c r="W26" t="s">
        <v>38</v>
      </c>
      <c r="X26" t="s">
        <v>38</v>
      </c>
      <c r="Y26" t="s">
        <v>38</v>
      </c>
      <c r="Z26" t="s">
        <v>38</v>
      </c>
      <c r="AA26" s="8">
        <v>43740</v>
      </c>
      <c r="AB26" s="8">
        <v>44836</v>
      </c>
      <c r="AC26" t="s">
        <v>41</v>
      </c>
      <c r="AD26" t="s">
        <v>42</v>
      </c>
      <c r="AE26" s="1" t="str">
        <f t="shared" si="0"/>
        <v>206 ASHINGDON ROAD ROCHFORD ESSEX.SS4 1TB</v>
      </c>
      <c r="AF26" s="34" t="str">
        <f>VLOOKUP(C26,'[1]11 2021 - Premises Licences'!$B:$AS,44,FALSE)</f>
        <v xml:space="preserve">Roche North &amp; Rural	</v>
      </c>
      <c r="AG26" s="1" t="str">
        <f>VLOOKUP(C26,'[2]11 2021 - PEOPLE EXPORT'!$A:$C,2,FALSE)</f>
        <v>Paul Alston</v>
      </c>
      <c r="AH26" s="1" t="str">
        <f>VLOOKUP(C26,'[2]11 2021 - PEOPLE EXPORT'!$A:$C,3,FALSE)</f>
        <v>Café 2016 Ltd</v>
      </c>
    </row>
    <row r="27" spans="1:34" x14ac:dyDescent="0.25">
      <c r="A27">
        <v>38</v>
      </c>
      <c r="B27" t="s">
        <v>211</v>
      </c>
      <c r="C27" t="s">
        <v>210</v>
      </c>
      <c r="D27" t="s">
        <v>212</v>
      </c>
      <c r="F27" t="s">
        <v>47</v>
      </c>
      <c r="G27" t="s">
        <v>35</v>
      </c>
      <c r="H27" t="s">
        <v>213</v>
      </c>
      <c r="I27" t="s">
        <v>37</v>
      </c>
      <c r="J27" t="s">
        <v>38</v>
      </c>
      <c r="K27" t="s">
        <v>50</v>
      </c>
      <c r="L27" t="s">
        <v>38</v>
      </c>
      <c r="M27" t="s">
        <v>38</v>
      </c>
      <c r="N27" t="s">
        <v>40</v>
      </c>
      <c r="O27" t="s">
        <v>38</v>
      </c>
      <c r="P27" t="s">
        <v>38</v>
      </c>
      <c r="Q27" t="s">
        <v>214</v>
      </c>
      <c r="R27" t="s">
        <v>214</v>
      </c>
      <c r="S27" t="s">
        <v>214</v>
      </c>
      <c r="T27" t="s">
        <v>214</v>
      </c>
      <c r="U27" t="s">
        <v>214</v>
      </c>
      <c r="V27" t="s">
        <v>214</v>
      </c>
      <c r="W27" t="s">
        <v>214</v>
      </c>
      <c r="X27" t="s">
        <v>214</v>
      </c>
      <c r="Y27" t="s">
        <v>214</v>
      </c>
      <c r="Z27" t="s">
        <v>38</v>
      </c>
      <c r="AB27" s="8">
        <v>44736</v>
      </c>
      <c r="AC27" t="s">
        <v>41</v>
      </c>
      <c r="AD27" t="s">
        <v>42</v>
      </c>
      <c r="AE27" s="1" t="str">
        <f t="shared" si="0"/>
        <v>11 LONDON ROAD RAYLEIGH ESSEX.SS6 9HN</v>
      </c>
      <c r="AF27" s="34" t="str">
        <f>VLOOKUP(C27,'[1]11 2021 - Premises Licences'!$B:$AS,44,FALSE)</f>
        <v>Sweyne Park &amp; Grange</v>
      </c>
      <c r="AG27" s="1" t="str">
        <f>VLOOKUP(C27,'[2]11 2021 - PEOPLE EXPORT'!$A:$C,2,FALSE)</f>
        <v>Claire Kinna</v>
      </c>
      <c r="AH27" s="1" t="str">
        <f>VLOOKUP(C27,'[2]11 2021 - PEOPLE EXPORT'!$A:$C,3,FALSE)</f>
        <v>David Warren</v>
      </c>
    </row>
    <row r="28" spans="1:34" x14ac:dyDescent="0.25">
      <c r="A28">
        <v>28</v>
      </c>
      <c r="B28" t="s">
        <v>169</v>
      </c>
      <c r="C28" t="s">
        <v>168</v>
      </c>
      <c r="D28" t="s">
        <v>170</v>
      </c>
      <c r="F28" t="s">
        <v>54</v>
      </c>
      <c r="G28" t="s">
        <v>35</v>
      </c>
      <c r="H28" t="s">
        <v>171</v>
      </c>
      <c r="I28" t="s">
        <v>88</v>
      </c>
      <c r="J28" t="s">
        <v>38</v>
      </c>
      <c r="K28" t="s">
        <v>50</v>
      </c>
      <c r="L28" t="s">
        <v>38</v>
      </c>
      <c r="M28" t="s">
        <v>38</v>
      </c>
      <c r="N28" t="s">
        <v>38</v>
      </c>
      <c r="O28" t="s">
        <v>38</v>
      </c>
      <c r="P28" t="s">
        <v>40</v>
      </c>
      <c r="Q28" t="s">
        <v>38</v>
      </c>
      <c r="R28" t="s">
        <v>40</v>
      </c>
      <c r="S28" t="s">
        <v>40</v>
      </c>
      <c r="T28" t="s">
        <v>38</v>
      </c>
      <c r="U28" t="s">
        <v>38</v>
      </c>
      <c r="W28" t="s">
        <v>40</v>
      </c>
      <c r="X28" t="s">
        <v>40</v>
      </c>
      <c r="Y28" t="s">
        <v>40</v>
      </c>
      <c r="Z28" t="s">
        <v>40</v>
      </c>
      <c r="AA28" s="8">
        <v>38560</v>
      </c>
      <c r="AB28" s="8">
        <v>2958465</v>
      </c>
      <c r="AC28" t="s">
        <v>41</v>
      </c>
      <c r="AD28" t="s">
        <v>42</v>
      </c>
      <c r="AE28" s="1" t="str">
        <f t="shared" si="0"/>
        <v>LAMBOURNE HALL ROAD CANEWDON ESSEX.SS4 3PG</v>
      </c>
      <c r="AF28" s="34" t="str">
        <f>VLOOKUP(C28,'[1]11 2021 - Premises Licences'!$B:$AS,44,FALSE)</f>
        <v>Hockley &amp; Ashingdon</v>
      </c>
      <c r="AG28" s="1" t="e">
        <f>VLOOKUP(C28,'[2]11 2021 - PEOPLE EXPORT'!$A:$C,2,FALSE)</f>
        <v>#N/A</v>
      </c>
      <c r="AH28" s="1" t="e">
        <f>VLOOKUP(C28,'[2]11 2021 - PEOPLE EXPORT'!$A:$C,3,FALSE)</f>
        <v>#N/A</v>
      </c>
    </row>
    <row r="29" spans="1:34" x14ac:dyDescent="0.25">
      <c r="A29">
        <v>29</v>
      </c>
      <c r="B29" t="s">
        <v>173</v>
      </c>
      <c r="C29" t="s">
        <v>172</v>
      </c>
      <c r="D29" t="s">
        <v>174</v>
      </c>
      <c r="E29" t="s">
        <v>175</v>
      </c>
      <c r="F29" t="s">
        <v>176</v>
      </c>
      <c r="G29" t="s">
        <v>35</v>
      </c>
      <c r="H29" t="s">
        <v>177</v>
      </c>
      <c r="I29" t="s">
        <v>63</v>
      </c>
      <c r="J29" t="s">
        <v>40</v>
      </c>
      <c r="K29" t="s">
        <v>57</v>
      </c>
      <c r="L29" t="s">
        <v>38</v>
      </c>
      <c r="M29" t="s">
        <v>38</v>
      </c>
      <c r="N29" t="s">
        <v>38</v>
      </c>
      <c r="O29" t="s">
        <v>40</v>
      </c>
      <c r="P29" t="s">
        <v>38</v>
      </c>
      <c r="Q29" t="s">
        <v>40</v>
      </c>
      <c r="R29" t="s">
        <v>40</v>
      </c>
      <c r="W29" t="s">
        <v>40</v>
      </c>
      <c r="X29" t="s">
        <v>40</v>
      </c>
      <c r="Y29" t="s">
        <v>40</v>
      </c>
      <c r="Z29" t="s">
        <v>40</v>
      </c>
      <c r="AA29" s="8">
        <v>38485</v>
      </c>
      <c r="AB29" s="8">
        <v>44804</v>
      </c>
      <c r="AC29" t="s">
        <v>41</v>
      </c>
      <c r="AD29" t="s">
        <v>42</v>
      </c>
      <c r="AE29" s="1" t="str">
        <f t="shared" si="0"/>
        <v>OLD LONDON ROAD RAWRETH WICKFORD ESSEX.SS11 8TZ</v>
      </c>
      <c r="AF29" s="34" t="str">
        <f>VLOOKUP(C29,'[1]11 2021 - Premises Licences'!$B:$AS,44,FALSE)</f>
        <v>Downhall &amp; Rawreth</v>
      </c>
      <c r="AG29" s="1" t="str">
        <f>VLOOKUP(C29,'[2]11 2021 - PEOPLE EXPORT'!$A:$C,2,FALSE)</f>
        <v>Sinan Osku</v>
      </c>
      <c r="AH29" s="1" t="str">
        <f>VLOOKUP(C29,'[2]11 2021 - PEOPLE EXPORT'!$A:$C,3,FALSE)</f>
        <v>Spirit Pub Company (Leased) Ltd</v>
      </c>
    </row>
    <row r="30" spans="1:34" x14ac:dyDescent="0.25">
      <c r="A30">
        <v>30</v>
      </c>
      <c r="B30" t="s">
        <v>179</v>
      </c>
      <c r="C30" t="s">
        <v>178</v>
      </c>
      <c r="D30" t="s">
        <v>180</v>
      </c>
      <c r="E30" t="s">
        <v>135</v>
      </c>
      <c r="F30" t="s">
        <v>99</v>
      </c>
      <c r="G30" t="s">
        <v>35</v>
      </c>
      <c r="H30" t="s">
        <v>136</v>
      </c>
      <c r="I30" t="s">
        <v>56</v>
      </c>
      <c r="J30" t="s">
        <v>40</v>
      </c>
      <c r="K30" t="s">
        <v>57</v>
      </c>
      <c r="L30" t="s">
        <v>38</v>
      </c>
      <c r="M30" t="s">
        <v>38</v>
      </c>
      <c r="N30" t="s">
        <v>38</v>
      </c>
      <c r="O30" t="s">
        <v>40</v>
      </c>
      <c r="P30" t="s">
        <v>38</v>
      </c>
      <c r="Q30" t="s">
        <v>40</v>
      </c>
      <c r="R30" t="s">
        <v>40</v>
      </c>
      <c r="T30" t="s">
        <v>40</v>
      </c>
      <c r="W30" t="s">
        <v>40</v>
      </c>
      <c r="X30" t="s">
        <v>40</v>
      </c>
      <c r="Y30" t="s">
        <v>40</v>
      </c>
      <c r="Z30" t="s">
        <v>40</v>
      </c>
      <c r="AA30" s="8">
        <v>42562</v>
      </c>
      <c r="AB30" s="8">
        <v>44803</v>
      </c>
      <c r="AC30" t="s">
        <v>41</v>
      </c>
      <c r="AD30" t="s">
        <v>42</v>
      </c>
      <c r="AE30" s="1" t="str">
        <f t="shared" si="0"/>
        <v>181 LITTLE WAKERING ROAD LITTLE WAKERING SOUTHEND-ON-SEA ESSEX.SS3 0JW</v>
      </c>
      <c r="AF30" s="34" t="str">
        <f>VLOOKUP(C30,'[1]11 2021 - Premises Licences'!$B:$AS,44,FALSE)</f>
        <v>Barling and Sutton</v>
      </c>
      <c r="AG30" s="1" t="str">
        <f>VLOOKUP(C30,'[2]11 2021 - PEOPLE EXPORT'!$A:$C,2,FALSE)</f>
        <v>Ken Todd</v>
      </c>
      <c r="AH30" s="1" t="str">
        <f>VLOOKUP(C30,'[2]11 2021 - PEOPLE EXPORT'!$A:$C,3,FALSE)</f>
        <v>Trust Inns Ltd</v>
      </c>
    </row>
    <row r="31" spans="1:34" x14ac:dyDescent="0.25">
      <c r="A31">
        <v>31</v>
      </c>
      <c r="B31" t="s">
        <v>182</v>
      </c>
      <c r="C31" t="s">
        <v>181</v>
      </c>
      <c r="D31" t="s">
        <v>183</v>
      </c>
      <c r="F31" t="s">
        <v>149</v>
      </c>
      <c r="G31" t="s">
        <v>35</v>
      </c>
      <c r="H31" t="s">
        <v>184</v>
      </c>
      <c r="I31" t="s">
        <v>94</v>
      </c>
      <c r="J31" t="s">
        <v>38</v>
      </c>
      <c r="K31" t="s">
        <v>50</v>
      </c>
      <c r="L31" t="s">
        <v>40</v>
      </c>
      <c r="M31" t="s">
        <v>40</v>
      </c>
      <c r="N31" t="s">
        <v>38</v>
      </c>
      <c r="O31" t="s">
        <v>38</v>
      </c>
      <c r="P31" t="s">
        <v>38</v>
      </c>
      <c r="Q31" t="s">
        <v>40</v>
      </c>
      <c r="R31" t="s">
        <v>38</v>
      </c>
      <c r="S31" t="s">
        <v>38</v>
      </c>
      <c r="T31" t="s">
        <v>38</v>
      </c>
      <c r="U31" t="s">
        <v>38</v>
      </c>
      <c r="Z31" t="s">
        <v>38</v>
      </c>
      <c r="AB31" s="8">
        <v>44636</v>
      </c>
      <c r="AC31" t="s">
        <v>41</v>
      </c>
      <c r="AD31" t="s">
        <v>42</v>
      </c>
      <c r="AE31" s="1" t="str">
        <f t="shared" si="0"/>
        <v>GREENSWARD LANE HOCKLEY ESSEX.SS5 5HA</v>
      </c>
      <c r="AF31" s="34" t="str">
        <f>VLOOKUP(C31,'[1]11 2021 - Premises Licences'!$B:$AS,44,FALSE)</f>
        <v>Hockley</v>
      </c>
      <c r="AG31" s="1" t="str">
        <f>VLOOKUP(C31,'[2]11 2021 - PEOPLE EXPORT'!$A:$C,2,FALSE)</f>
        <v>Visvalingam Chandrakumar</v>
      </c>
      <c r="AH31" s="1" t="str">
        <f>VLOOKUP(C31,'[2]11 2021 - PEOPLE EXPORT'!$A:$C,3,FALSE)</f>
        <v>Rontec Watford Limited</v>
      </c>
    </row>
    <row r="32" spans="1:34" x14ac:dyDescent="0.25">
      <c r="A32">
        <v>21</v>
      </c>
      <c r="B32" t="s">
        <v>144</v>
      </c>
      <c r="C32" t="s">
        <v>143</v>
      </c>
      <c r="D32" t="s">
        <v>145</v>
      </c>
      <c r="F32" t="s">
        <v>47</v>
      </c>
      <c r="G32" t="s">
        <v>35</v>
      </c>
      <c r="H32" t="s">
        <v>48</v>
      </c>
      <c r="I32" t="s">
        <v>37</v>
      </c>
      <c r="J32" t="s">
        <v>38</v>
      </c>
      <c r="K32" t="s">
        <v>39</v>
      </c>
      <c r="L32" t="s">
        <v>38</v>
      </c>
      <c r="M32" t="s">
        <v>38</v>
      </c>
      <c r="N32" t="s">
        <v>38</v>
      </c>
      <c r="O32" t="s">
        <v>40</v>
      </c>
      <c r="P32" t="s">
        <v>38</v>
      </c>
      <c r="Q32" t="s">
        <v>40</v>
      </c>
      <c r="R32" t="s">
        <v>40</v>
      </c>
      <c r="W32" t="s">
        <v>40</v>
      </c>
      <c r="X32" t="s">
        <v>40</v>
      </c>
      <c r="Y32" t="s">
        <v>40</v>
      </c>
      <c r="Z32" t="s">
        <v>38</v>
      </c>
      <c r="AA32" s="8">
        <v>41183</v>
      </c>
      <c r="AB32" s="8">
        <v>44835</v>
      </c>
      <c r="AC32" t="s">
        <v>41</v>
      </c>
      <c r="AD32" t="s">
        <v>42</v>
      </c>
      <c r="AE32" s="1" t="str">
        <f t="shared" si="0"/>
        <v>49 EASTWOOD ROAD RAYLEIGH ESSEX.SS6 7JE</v>
      </c>
      <c r="AF32" s="34" t="str">
        <f>VLOOKUP(C32,'[1]11 2021 - Premises Licences'!$B:$AS,44,FALSE)</f>
        <v>Wheatley</v>
      </c>
      <c r="AG32" s="1" t="str">
        <f>VLOOKUP(C32,'[2]11 2021 - PEOPLE EXPORT'!$A:$C,2,FALSE)</f>
        <v>Huseyin Yuksel</v>
      </c>
      <c r="AH32" s="1" t="str">
        <f>VLOOKUP(C32,'[2]11 2021 - PEOPLE EXPORT'!$A:$C,3,FALSE)</f>
        <v>Huseyin Yuksel</v>
      </c>
    </row>
    <row r="33" spans="1:34" x14ac:dyDescent="0.25">
      <c r="A33">
        <v>32</v>
      </c>
      <c r="B33" t="s">
        <v>186</v>
      </c>
      <c r="C33" t="s">
        <v>185</v>
      </c>
      <c r="D33" t="s">
        <v>187</v>
      </c>
      <c r="F33" t="s">
        <v>47</v>
      </c>
      <c r="G33" t="s">
        <v>35</v>
      </c>
      <c r="H33" t="s">
        <v>188</v>
      </c>
      <c r="I33" t="s">
        <v>94</v>
      </c>
      <c r="J33" t="s">
        <v>38</v>
      </c>
      <c r="K33" t="s">
        <v>50</v>
      </c>
      <c r="L33" t="s">
        <v>38</v>
      </c>
      <c r="M33" t="s">
        <v>40</v>
      </c>
      <c r="N33" t="s">
        <v>38</v>
      </c>
      <c r="O33" t="s">
        <v>38</v>
      </c>
      <c r="P33" t="s">
        <v>38</v>
      </c>
      <c r="Q33" t="s">
        <v>38</v>
      </c>
      <c r="R33" t="s">
        <v>38</v>
      </c>
      <c r="S33" t="s">
        <v>38</v>
      </c>
      <c r="T33" t="s">
        <v>38</v>
      </c>
      <c r="U33" t="s">
        <v>38</v>
      </c>
      <c r="Z33" t="s">
        <v>38</v>
      </c>
      <c r="AA33" s="8">
        <v>38511</v>
      </c>
      <c r="AB33" s="8">
        <v>44720</v>
      </c>
      <c r="AC33" t="s">
        <v>41</v>
      </c>
      <c r="AD33" t="s">
        <v>42</v>
      </c>
      <c r="AE33" s="1" t="str">
        <f t="shared" si="0"/>
        <v>90 THE CHASE RAYLEIGH ESSEX.SS6 8QP</v>
      </c>
      <c r="AF33" s="34" t="str">
        <f>VLOOKUP(C33,'[1]11 2021 - Premises Licences'!$B:$AS,44,FALSE)</f>
        <v>Lodge</v>
      </c>
      <c r="AG33" s="1" t="str">
        <f>VLOOKUP(C33,'[2]11 2021 - PEOPLE EXPORT'!$A:$C,2,FALSE)</f>
        <v>David Laurence Clark</v>
      </c>
      <c r="AH33" s="1" t="str">
        <f>VLOOKUP(C33,'[2]11 2021 - PEOPLE EXPORT'!$A:$C,3,FALSE)</f>
        <v>David Clark</v>
      </c>
    </row>
    <row r="34" spans="1:34" x14ac:dyDescent="0.25">
      <c r="A34">
        <v>225</v>
      </c>
      <c r="B34" t="s">
        <v>297</v>
      </c>
      <c r="C34" t="s">
        <v>296</v>
      </c>
      <c r="D34" t="s">
        <v>298</v>
      </c>
      <c r="F34" t="s">
        <v>215</v>
      </c>
      <c r="G34" t="s">
        <v>64</v>
      </c>
      <c r="H34" t="s">
        <v>129</v>
      </c>
      <c r="I34" t="s">
        <v>37</v>
      </c>
      <c r="J34" t="s">
        <v>38</v>
      </c>
      <c r="K34" t="s">
        <v>299</v>
      </c>
      <c r="L34" t="s">
        <v>38</v>
      </c>
      <c r="M34" t="s">
        <v>38</v>
      </c>
      <c r="N34" t="s">
        <v>38</v>
      </c>
      <c r="O34" t="s">
        <v>40</v>
      </c>
      <c r="P34" t="s">
        <v>38</v>
      </c>
      <c r="Q34" t="s">
        <v>38</v>
      </c>
      <c r="R34" t="s">
        <v>38</v>
      </c>
      <c r="W34" t="s">
        <v>40</v>
      </c>
      <c r="X34" t="s">
        <v>40</v>
      </c>
      <c r="Y34" t="s">
        <v>40</v>
      </c>
      <c r="Z34" t="s">
        <v>38</v>
      </c>
      <c r="AA34" s="8">
        <v>42901</v>
      </c>
      <c r="AB34" s="8">
        <v>44727</v>
      </c>
      <c r="AC34" t="s">
        <v>41</v>
      </c>
      <c r="AD34" t="s">
        <v>42</v>
      </c>
      <c r="AE34" s="1" t="str">
        <f t="shared" si="0"/>
        <v>2 Eastwood Road Rayleigh Essex.SS6 7JD</v>
      </c>
      <c r="AF34" s="34" t="str">
        <f>VLOOKUP(C34,'[1]11 2021 - Premises Licences'!$B:$AS,44,FALSE)</f>
        <v>Wheatley</v>
      </c>
      <c r="AG34" s="1" t="str">
        <f>VLOOKUP(C34,'[2]11 2021 - PEOPLE EXPORT'!$A:$C,2,FALSE)</f>
        <v>Elizabeth Holden</v>
      </c>
      <c r="AH34" s="1" t="str">
        <f>VLOOKUP(C34,'[2]11 2021 - PEOPLE EXPORT'!$A:$C,3,FALSE)</f>
        <v>Elizabeth Holden</v>
      </c>
    </row>
    <row r="35" spans="1:34" x14ac:dyDescent="0.25">
      <c r="A35">
        <v>33</v>
      </c>
      <c r="B35" t="s">
        <v>190</v>
      </c>
      <c r="C35" t="s">
        <v>189</v>
      </c>
      <c r="D35" t="s">
        <v>191</v>
      </c>
      <c r="F35" t="s">
        <v>34</v>
      </c>
      <c r="G35" t="s">
        <v>35</v>
      </c>
      <c r="H35" t="s">
        <v>192</v>
      </c>
      <c r="I35" t="s">
        <v>193</v>
      </c>
      <c r="J35" t="s">
        <v>38</v>
      </c>
      <c r="K35" t="s">
        <v>50</v>
      </c>
      <c r="L35" t="s">
        <v>38</v>
      </c>
      <c r="M35" t="s">
        <v>38</v>
      </c>
      <c r="N35" t="s">
        <v>38</v>
      </c>
      <c r="O35" t="s">
        <v>38</v>
      </c>
      <c r="P35" t="s">
        <v>40</v>
      </c>
      <c r="Q35" t="s">
        <v>40</v>
      </c>
      <c r="R35" t="s">
        <v>40</v>
      </c>
      <c r="S35" t="s">
        <v>40</v>
      </c>
      <c r="T35" t="s">
        <v>40</v>
      </c>
      <c r="U35" t="s">
        <v>38</v>
      </c>
      <c r="W35" t="s">
        <v>40</v>
      </c>
      <c r="X35" t="s">
        <v>40</v>
      </c>
      <c r="Y35" t="s">
        <v>40</v>
      </c>
      <c r="Z35" t="s">
        <v>40</v>
      </c>
      <c r="AA35" s="8">
        <v>41970</v>
      </c>
      <c r="AB35" s="8">
        <v>2958465</v>
      </c>
      <c r="AC35" t="s">
        <v>41</v>
      </c>
      <c r="AD35" t="s">
        <v>42</v>
      </c>
      <c r="AE35" s="1" t="str">
        <f t="shared" si="0"/>
        <v>CHERRY ORCHARD WAY ROCHFORD ESSEX.SS4</v>
      </c>
      <c r="AF35" s="34" t="str">
        <f>VLOOKUP(C35,'[1]11 2021 - Premises Licences'!$B:$AS,44,FALSE)</f>
        <v>Rochford</v>
      </c>
      <c r="AG35" s="1" t="e">
        <f>VLOOKUP(C35,'[2]11 2021 - PEOPLE EXPORT'!$A:$C,2,FALSE)</f>
        <v>#N/A</v>
      </c>
      <c r="AH35" s="1" t="e">
        <f>VLOOKUP(C35,'[2]11 2021 - PEOPLE EXPORT'!$A:$C,3,FALSE)</f>
        <v>#N/A</v>
      </c>
    </row>
    <row r="36" spans="1:34" x14ac:dyDescent="0.25">
      <c r="A36">
        <v>34</v>
      </c>
      <c r="B36" t="s">
        <v>195</v>
      </c>
      <c r="C36" t="s">
        <v>194</v>
      </c>
      <c r="D36" t="s">
        <v>196</v>
      </c>
      <c r="F36" t="s">
        <v>34</v>
      </c>
      <c r="G36" t="s">
        <v>35</v>
      </c>
      <c r="H36" t="s">
        <v>197</v>
      </c>
      <c r="I36" t="s">
        <v>56</v>
      </c>
      <c r="J36" t="s">
        <v>40</v>
      </c>
      <c r="K36" t="s">
        <v>198</v>
      </c>
      <c r="L36" t="s">
        <v>38</v>
      </c>
      <c r="M36" t="s">
        <v>38</v>
      </c>
      <c r="N36" t="s">
        <v>38</v>
      </c>
      <c r="O36" t="s">
        <v>40</v>
      </c>
      <c r="P36" t="s">
        <v>38</v>
      </c>
      <c r="Q36" t="s">
        <v>40</v>
      </c>
      <c r="R36" t="s">
        <v>40</v>
      </c>
      <c r="X36" t="s">
        <v>40</v>
      </c>
      <c r="Z36" t="s">
        <v>38</v>
      </c>
      <c r="AB36" s="8">
        <v>44806</v>
      </c>
      <c r="AC36" t="s">
        <v>41</v>
      </c>
      <c r="AD36" t="s">
        <v>42</v>
      </c>
      <c r="AE36" s="1" t="str">
        <f t="shared" si="0"/>
        <v>STAMBRIDGE ROAD ROCHFORD ESSEX.SS4 2AF</v>
      </c>
      <c r="AF36" s="34" t="str">
        <f>VLOOKUP(C36,'[1]11 2021 - Premises Licences'!$B:$AS,44,FALSE)</f>
        <v>Hockley &amp; Ashingdon</v>
      </c>
      <c r="AG36" s="1" t="str">
        <f>VLOOKUP(C36,'[2]11 2021 - PEOPLE EXPORT'!$A:$C,2,FALSE)</f>
        <v>Tracey Benson</v>
      </c>
      <c r="AH36" s="1" t="str">
        <f>VLOOKUP(C36,'[2]11 2021 - PEOPLE EXPORT'!$A:$C,3,FALSE)</f>
        <v>Pie &amp; Pint Inns</v>
      </c>
    </row>
    <row r="37" spans="1:34" x14ac:dyDescent="0.25">
      <c r="A37">
        <v>35</v>
      </c>
      <c r="B37" t="s">
        <v>200</v>
      </c>
      <c r="C37" t="s">
        <v>199</v>
      </c>
      <c r="D37" t="s">
        <v>174</v>
      </c>
      <c r="E37" t="s">
        <v>175</v>
      </c>
      <c r="F37" t="s">
        <v>176</v>
      </c>
      <c r="G37" t="s">
        <v>35</v>
      </c>
      <c r="H37" t="s">
        <v>201</v>
      </c>
      <c r="I37" t="s">
        <v>202</v>
      </c>
      <c r="J37" t="s">
        <v>40</v>
      </c>
      <c r="K37" t="s">
        <v>50</v>
      </c>
      <c r="L37" t="s">
        <v>38</v>
      </c>
      <c r="M37" t="s">
        <v>38</v>
      </c>
      <c r="N37" t="s">
        <v>38</v>
      </c>
      <c r="O37" t="s">
        <v>40</v>
      </c>
      <c r="P37" t="s">
        <v>38</v>
      </c>
      <c r="Q37" t="s">
        <v>40</v>
      </c>
      <c r="R37" t="s">
        <v>40</v>
      </c>
      <c r="T37" t="s">
        <v>40</v>
      </c>
      <c r="W37" t="s">
        <v>40</v>
      </c>
      <c r="X37" t="s">
        <v>40</v>
      </c>
      <c r="Y37" t="s">
        <v>40</v>
      </c>
      <c r="Z37" t="s">
        <v>40</v>
      </c>
      <c r="AA37" s="8">
        <v>38534</v>
      </c>
      <c r="AB37" s="8">
        <v>44743</v>
      </c>
      <c r="AC37" t="s">
        <v>41</v>
      </c>
      <c r="AD37" t="s">
        <v>42</v>
      </c>
      <c r="AE37" s="1" t="str">
        <f t="shared" si="0"/>
        <v>OLD LONDON ROAD RAWRETH WICKFORD ESSEX.SS11 8UE</v>
      </c>
      <c r="AF37" s="34" t="str">
        <f>VLOOKUP(C37,'[1]11 2021 - Premises Licences'!$B:$AS,44,FALSE)</f>
        <v>Downhall &amp; Rawreth</v>
      </c>
      <c r="AG37" s="1" t="str">
        <f>VLOOKUP(C37,'[2]11 2021 - PEOPLE EXPORT'!$A:$C,2,FALSE)</f>
        <v>James Peter Gibson</v>
      </c>
      <c r="AH37" s="1" t="str">
        <f>VLOOKUP(C37,'[2]11 2021 - PEOPLE EXPORT'!$A:$C,3,FALSE)</f>
        <v>Northstar Hotels Ltd</v>
      </c>
    </row>
    <row r="38" spans="1:34" x14ac:dyDescent="0.25">
      <c r="A38">
        <v>36</v>
      </c>
      <c r="B38" t="s">
        <v>204</v>
      </c>
      <c r="C38" t="s">
        <v>203</v>
      </c>
      <c r="D38" t="s">
        <v>174</v>
      </c>
      <c r="E38" t="s">
        <v>175</v>
      </c>
      <c r="F38" t="s">
        <v>176</v>
      </c>
      <c r="G38" t="s">
        <v>35</v>
      </c>
      <c r="H38" t="s">
        <v>201</v>
      </c>
      <c r="I38" t="s">
        <v>205</v>
      </c>
      <c r="J38" t="s">
        <v>40</v>
      </c>
      <c r="K38" t="s">
        <v>50</v>
      </c>
      <c r="L38" t="s">
        <v>38</v>
      </c>
      <c r="M38" t="s">
        <v>38</v>
      </c>
      <c r="N38" t="s">
        <v>38</v>
      </c>
      <c r="O38" t="s">
        <v>40</v>
      </c>
      <c r="P38" t="s">
        <v>38</v>
      </c>
      <c r="W38" t="s">
        <v>40</v>
      </c>
      <c r="X38" t="s">
        <v>40</v>
      </c>
      <c r="Y38" t="s">
        <v>40</v>
      </c>
      <c r="Z38" t="s">
        <v>40</v>
      </c>
      <c r="AB38" s="8">
        <v>44789</v>
      </c>
      <c r="AC38" t="s">
        <v>41</v>
      </c>
      <c r="AD38" t="s">
        <v>42</v>
      </c>
      <c r="AE38" s="1" t="str">
        <f t="shared" si="0"/>
        <v>OLD LONDON ROAD RAWRETH WICKFORD ESSEX.SS11 8UE</v>
      </c>
      <c r="AF38" s="34" t="str">
        <f>VLOOKUP(C38,'[1]11 2021 - Premises Licences'!$B:$AS,44,FALSE)</f>
        <v>Downhall &amp; Rawreth</v>
      </c>
      <c r="AG38" s="1" t="str">
        <f>VLOOKUP(C38,'[2]11 2021 - PEOPLE EXPORT'!$A:$C,2,FALSE)</f>
        <v>James Peter Gibson</v>
      </c>
      <c r="AH38" s="1" t="str">
        <f>VLOOKUP(C38,'[2]11 2021 - PEOPLE EXPORT'!$A:$C,3,FALSE)</f>
        <v>Northstar Hotels Limited</v>
      </c>
    </row>
    <row r="39" spans="1:34" x14ac:dyDescent="0.25">
      <c r="A39">
        <v>37</v>
      </c>
      <c r="B39" t="s">
        <v>207</v>
      </c>
      <c r="C39" t="s">
        <v>206</v>
      </c>
      <c r="D39" t="s">
        <v>208</v>
      </c>
      <c r="F39" t="s">
        <v>47</v>
      </c>
      <c r="G39" t="s">
        <v>35</v>
      </c>
      <c r="H39" t="s">
        <v>209</v>
      </c>
      <c r="I39" t="s">
        <v>37</v>
      </c>
      <c r="J39" t="s">
        <v>40</v>
      </c>
      <c r="K39" t="s">
        <v>50</v>
      </c>
      <c r="L39" t="s">
        <v>38</v>
      </c>
      <c r="M39" t="s">
        <v>38</v>
      </c>
      <c r="N39" t="s">
        <v>40</v>
      </c>
      <c r="O39" t="s">
        <v>38</v>
      </c>
      <c r="P39" t="s">
        <v>38</v>
      </c>
      <c r="Q39" t="s">
        <v>40</v>
      </c>
      <c r="R39" t="s">
        <v>38</v>
      </c>
      <c r="Z39" t="s">
        <v>38</v>
      </c>
      <c r="AA39" s="8">
        <v>38568</v>
      </c>
      <c r="AB39" s="8">
        <v>44777</v>
      </c>
      <c r="AC39" t="s">
        <v>41</v>
      </c>
      <c r="AD39" t="s">
        <v>42</v>
      </c>
      <c r="AE39" s="1" t="str">
        <f t="shared" si="0"/>
        <v>122 HIGH STREET RAYLEIGH ESSEX.SS6 7BY</v>
      </c>
      <c r="AF39" s="34" t="str">
        <f>VLOOKUP(C39,'[1]11 2021 - Premises Licences'!$B:$AS,44,FALSE)</f>
        <v>Wheatley</v>
      </c>
      <c r="AG39" s="1" t="str">
        <f>VLOOKUP(C39,'[2]11 2021 - PEOPLE EXPORT'!$A:$C,2,FALSE)</f>
        <v>Jiqin Wang</v>
      </c>
      <c r="AH39" s="1" t="str">
        <f>VLOOKUP(C39,'[2]11 2021 - PEOPLE EXPORT'!$A:$C,3,FALSE)</f>
        <v>Jiqin Wang</v>
      </c>
    </row>
    <row r="40" spans="1:34" x14ac:dyDescent="0.25">
      <c r="A40">
        <v>41</v>
      </c>
      <c r="B40" t="s">
        <v>225</v>
      </c>
      <c r="C40" t="s">
        <v>224</v>
      </c>
      <c r="D40" t="s">
        <v>226</v>
      </c>
      <c r="E40" t="s">
        <v>227</v>
      </c>
      <c r="F40" t="s">
        <v>149</v>
      </c>
      <c r="G40" t="s">
        <v>35</v>
      </c>
      <c r="H40" t="s">
        <v>228</v>
      </c>
      <c r="I40" t="s">
        <v>159</v>
      </c>
      <c r="J40" t="s">
        <v>40</v>
      </c>
      <c r="K40" t="s">
        <v>229</v>
      </c>
      <c r="L40" t="s">
        <v>38</v>
      </c>
      <c r="M40" t="s">
        <v>38</v>
      </c>
      <c r="N40" t="s">
        <v>38</v>
      </c>
      <c r="O40" t="s">
        <v>40</v>
      </c>
      <c r="P40" t="s">
        <v>38</v>
      </c>
      <c r="Q40" t="s">
        <v>40</v>
      </c>
      <c r="R40" t="s">
        <v>40</v>
      </c>
      <c r="T40" t="s">
        <v>40</v>
      </c>
      <c r="U40" t="s">
        <v>40</v>
      </c>
      <c r="W40" t="s">
        <v>40</v>
      </c>
      <c r="X40" t="s">
        <v>40</v>
      </c>
      <c r="Y40" t="s">
        <v>40</v>
      </c>
      <c r="Z40" t="s">
        <v>40</v>
      </c>
      <c r="AA40" s="8">
        <v>42409</v>
      </c>
      <c r="AB40" s="8">
        <v>44803</v>
      </c>
      <c r="AC40" t="s">
        <v>41</v>
      </c>
      <c r="AD40" t="s">
        <v>42</v>
      </c>
      <c r="AE40" s="1" t="str">
        <f t="shared" si="0"/>
        <v>CLEMENTS HALL WAY HAWKWELL HOCKLEY ESSEX.SS5 4LN</v>
      </c>
      <c r="AF40" s="34" t="str">
        <f>VLOOKUP(C40,'[1]11 2021 - Premises Licences'!$B:$AS,44,FALSE)</f>
        <v>Hawkwell West</v>
      </c>
      <c r="AG40" s="1" t="str">
        <f>VLOOKUP(C40,'[2]11 2021 - PEOPLE EXPORT'!$A:$C,2,FALSE)</f>
        <v>Robert Hewett</v>
      </c>
      <c r="AH40" s="1" t="str">
        <f>VLOOKUP(C40,'[2]11 2021 - PEOPLE EXPORT'!$A:$C,3,FALSE)</f>
        <v>Fusion Lifestyle</v>
      </c>
    </row>
    <row r="41" spans="1:34" x14ac:dyDescent="0.25">
      <c r="A41">
        <v>43</v>
      </c>
      <c r="B41" t="s">
        <v>235</v>
      </c>
      <c r="C41" t="s">
        <v>234</v>
      </c>
      <c r="D41" t="s">
        <v>236</v>
      </c>
      <c r="F41" t="s">
        <v>34</v>
      </c>
      <c r="G41" t="s">
        <v>35</v>
      </c>
      <c r="H41" t="s">
        <v>237</v>
      </c>
      <c r="I41" t="s">
        <v>56</v>
      </c>
      <c r="J41" t="s">
        <v>40</v>
      </c>
      <c r="K41" t="s">
        <v>229</v>
      </c>
      <c r="L41" t="s">
        <v>38</v>
      </c>
      <c r="M41" t="s">
        <v>38</v>
      </c>
      <c r="N41" t="s">
        <v>38</v>
      </c>
      <c r="O41" t="s">
        <v>40</v>
      </c>
      <c r="P41" t="s">
        <v>38</v>
      </c>
      <c r="Q41" t="s">
        <v>40</v>
      </c>
      <c r="R41" t="s">
        <v>40</v>
      </c>
      <c r="W41" t="s">
        <v>40</v>
      </c>
      <c r="X41" t="s">
        <v>40</v>
      </c>
      <c r="Z41" t="s">
        <v>40</v>
      </c>
      <c r="AA41" s="8">
        <v>38544</v>
      </c>
      <c r="AB41" s="8">
        <v>44804</v>
      </c>
      <c r="AC41" t="s">
        <v>41</v>
      </c>
      <c r="AD41" t="s">
        <v>42</v>
      </c>
      <c r="AE41" s="1" t="str">
        <f t="shared" si="0"/>
        <v>HALL ROAD ROCHFORD ESSEX.SS4 1PD</v>
      </c>
      <c r="AF41" s="34" t="str">
        <f>VLOOKUP(C41,'[1]11 2021 - Premises Licences'!$B:$AS,44,FALSE)</f>
        <v>Rochford</v>
      </c>
      <c r="AG41" s="1" t="str">
        <f>VLOOKUP(C41,'[2]11 2021 - PEOPLE EXPORT'!$A:$C,2,FALSE)</f>
        <v>Colin Thomas Dixon</v>
      </c>
      <c r="AH41" s="1" t="str">
        <f>VLOOKUP(C41,'[2]11 2021 - PEOPLE EXPORT'!$A:$C,3,FALSE)</f>
        <v>Greene King Brewing &amp; Retailing Ltd</v>
      </c>
    </row>
    <row r="42" spans="1:34" x14ac:dyDescent="0.25">
      <c r="A42">
        <v>45</v>
      </c>
      <c r="B42" t="s">
        <v>243</v>
      </c>
      <c r="C42" t="s">
        <v>242</v>
      </c>
      <c r="D42" t="s">
        <v>244</v>
      </c>
      <c r="E42" t="s">
        <v>92</v>
      </c>
      <c r="F42" t="s">
        <v>34</v>
      </c>
      <c r="G42" t="s">
        <v>35</v>
      </c>
      <c r="H42" t="s">
        <v>245</v>
      </c>
      <c r="I42" t="s">
        <v>94</v>
      </c>
      <c r="J42" t="s">
        <v>38</v>
      </c>
      <c r="K42" t="s">
        <v>50</v>
      </c>
      <c r="L42" t="s">
        <v>38</v>
      </c>
      <c r="M42" t="s">
        <v>40</v>
      </c>
      <c r="N42" t="s">
        <v>38</v>
      </c>
      <c r="O42" t="s">
        <v>38</v>
      </c>
      <c r="P42" t="s">
        <v>38</v>
      </c>
      <c r="Q42" t="s">
        <v>38</v>
      </c>
      <c r="R42" t="s">
        <v>38</v>
      </c>
      <c r="Z42" t="s">
        <v>38</v>
      </c>
      <c r="AA42" s="8">
        <v>41675</v>
      </c>
      <c r="AB42" s="8">
        <v>44754</v>
      </c>
      <c r="AC42" t="s">
        <v>41</v>
      </c>
      <c r="AD42" t="s">
        <v>42</v>
      </c>
      <c r="AE42" s="1" t="str">
        <f t="shared" si="0"/>
        <v>4-8 GOLDEN CROSS PARADE ASHINGDON ROCHFORD ESSEX.SS4 1UB</v>
      </c>
      <c r="AF42" s="34" t="str">
        <f>VLOOKUP(C42,'[1]11 2021 - Premises Licences'!$B:$AS,44,FALSE)</f>
        <v>Hawkwell South</v>
      </c>
      <c r="AG42" s="1" t="str">
        <f>VLOOKUP(C42,'[2]11 2021 - PEOPLE EXPORT'!$A:$C,2,FALSE)</f>
        <v>Aron Patrick Playford</v>
      </c>
      <c r="AH42" s="1" t="str">
        <f>VLOOKUP(C42,'[2]11 2021 - PEOPLE EXPORT'!$A:$C,3,FALSE)</f>
        <v>Co-operative Group Food Ltd</v>
      </c>
    </row>
    <row r="43" spans="1:34" x14ac:dyDescent="0.25">
      <c r="A43">
        <v>48</v>
      </c>
      <c r="B43" t="s">
        <v>256</v>
      </c>
      <c r="C43" t="s">
        <v>255</v>
      </c>
      <c r="D43" t="s">
        <v>257</v>
      </c>
      <c r="E43" t="s">
        <v>68</v>
      </c>
      <c r="F43" t="s">
        <v>149</v>
      </c>
      <c r="G43" t="s">
        <v>35</v>
      </c>
      <c r="H43" t="s">
        <v>258</v>
      </c>
      <c r="I43" t="s">
        <v>94</v>
      </c>
      <c r="J43" t="s">
        <v>38</v>
      </c>
      <c r="K43" t="s">
        <v>50</v>
      </c>
      <c r="L43" t="s">
        <v>38</v>
      </c>
      <c r="M43" t="s">
        <v>40</v>
      </c>
      <c r="N43" t="s">
        <v>38</v>
      </c>
      <c r="O43" t="s">
        <v>38</v>
      </c>
      <c r="P43" t="s">
        <v>38</v>
      </c>
      <c r="Q43" t="s">
        <v>38</v>
      </c>
      <c r="R43" t="s">
        <v>38</v>
      </c>
      <c r="Z43" t="s">
        <v>38</v>
      </c>
      <c r="AA43" s="8">
        <v>38555</v>
      </c>
      <c r="AB43" s="8">
        <v>44772</v>
      </c>
      <c r="AC43" t="s">
        <v>41</v>
      </c>
      <c r="AD43" t="s">
        <v>42</v>
      </c>
      <c r="AE43" s="1" t="str">
        <f t="shared" si="0"/>
        <v>115-117 FERRY ROAD HULLBRIDGE HOCKLEY ESSEX.SS5 6ET</v>
      </c>
      <c r="AF43" s="34" t="str">
        <f>VLOOKUP(C43,'[1]11 2021 - Premises Licences'!$B:$AS,44,FALSE)</f>
        <v>Hullbridge</v>
      </c>
      <c r="AG43" s="1" t="str">
        <f>VLOOKUP(C43,'[2]11 2021 - PEOPLE EXPORT'!$A:$C,2,FALSE)</f>
        <v>Samantha McGuire</v>
      </c>
      <c r="AH43" s="1" t="str">
        <f>VLOOKUP(C43,'[2]11 2021 - PEOPLE EXPORT'!$A:$C,3,FALSE)</f>
        <v>Chelmsford Star Co-op</v>
      </c>
    </row>
    <row r="44" spans="1:34" x14ac:dyDescent="0.25">
      <c r="A44">
        <v>247</v>
      </c>
      <c r="B44" t="s">
        <v>220</v>
      </c>
      <c r="C44" t="s">
        <v>219</v>
      </c>
      <c r="D44" t="s">
        <v>221</v>
      </c>
      <c r="E44" t="s">
        <v>68</v>
      </c>
      <c r="F44" t="s">
        <v>35</v>
      </c>
      <c r="H44" t="s">
        <v>222</v>
      </c>
      <c r="I44" t="s">
        <v>223</v>
      </c>
      <c r="J44" t="s">
        <v>38</v>
      </c>
      <c r="K44">
        <v>0</v>
      </c>
      <c r="L44" t="s">
        <v>38</v>
      </c>
      <c r="M44" t="s">
        <v>40</v>
      </c>
      <c r="N44" t="s">
        <v>38</v>
      </c>
      <c r="O44" t="s">
        <v>38</v>
      </c>
      <c r="P44" t="s">
        <v>38</v>
      </c>
      <c r="Q44" t="s">
        <v>38</v>
      </c>
      <c r="R44" t="s">
        <v>38</v>
      </c>
      <c r="S44" t="s">
        <v>38</v>
      </c>
      <c r="T44" t="s">
        <v>38</v>
      </c>
      <c r="U44" t="s">
        <v>38</v>
      </c>
      <c r="V44" t="s">
        <v>38</v>
      </c>
      <c r="W44" t="s">
        <v>38</v>
      </c>
      <c r="X44" t="s">
        <v>38</v>
      </c>
      <c r="Y44" t="s">
        <v>38</v>
      </c>
      <c r="Z44">
        <v>0</v>
      </c>
      <c r="AA44" s="8">
        <v>43601</v>
      </c>
      <c r="AB44" s="8">
        <v>44697</v>
      </c>
      <c r="AC44" t="s">
        <v>41</v>
      </c>
      <c r="AD44" t="s">
        <v>42</v>
      </c>
      <c r="AE44" s="1" t="str">
        <f t="shared" si="0"/>
        <v>1 - 9 FERRY ROAD HULLBRIDGE ESSEX .SS5 6DN</v>
      </c>
      <c r="AF44" s="34" t="s">
        <v>1219</v>
      </c>
      <c r="AG44" s="1" t="str">
        <f>VLOOKUP(C44,'[2]11 2021 - PEOPLE EXPORT'!$A:$C,2,FALSE)</f>
        <v>David Low</v>
      </c>
      <c r="AH44" s="1" t="str">
        <f>VLOOKUP(C44,'[2]11 2021 - PEOPLE EXPORT'!$A:$C,3,FALSE)</f>
        <v>Co operative Group  Food Ltd</v>
      </c>
    </row>
    <row r="45" spans="1:34" x14ac:dyDescent="0.25">
      <c r="A45">
        <v>46</v>
      </c>
      <c r="B45" t="s">
        <v>247</v>
      </c>
      <c r="C45" t="s">
        <v>246</v>
      </c>
      <c r="D45" t="s">
        <v>248</v>
      </c>
      <c r="E45" t="s">
        <v>98</v>
      </c>
      <c r="F45" t="s">
        <v>99</v>
      </c>
      <c r="G45" t="s">
        <v>35</v>
      </c>
      <c r="H45" t="s">
        <v>249</v>
      </c>
      <c r="I45" t="s">
        <v>94</v>
      </c>
      <c r="J45" t="s">
        <v>38</v>
      </c>
      <c r="K45" t="s">
        <v>50</v>
      </c>
      <c r="L45" t="s">
        <v>38</v>
      </c>
      <c r="M45" t="s">
        <v>40</v>
      </c>
      <c r="N45" t="s">
        <v>38</v>
      </c>
      <c r="O45" t="s">
        <v>38</v>
      </c>
      <c r="P45" t="s">
        <v>38</v>
      </c>
      <c r="Q45" t="s">
        <v>38</v>
      </c>
      <c r="R45" t="s">
        <v>38</v>
      </c>
      <c r="Z45" t="s">
        <v>38</v>
      </c>
      <c r="AA45" s="8">
        <v>38544</v>
      </c>
      <c r="AB45" s="8">
        <v>44753</v>
      </c>
      <c r="AC45" t="s">
        <v>41</v>
      </c>
      <c r="AD45" t="s">
        <v>42</v>
      </c>
      <c r="AE45" s="1" t="str">
        <f t="shared" si="0"/>
        <v>22-26 HIGH STREET GREAT WAKERING SOUTHEND-ON-SEA ESSEX.SS3 0EQ</v>
      </c>
      <c r="AF45" s="34" t="str">
        <f>VLOOKUP(C45,'[1]11 2021 - Premises Licences'!$B:$AS,44,FALSE)</f>
        <v>Foulness &amp; The Wakerings</v>
      </c>
      <c r="AG45" s="1" t="str">
        <f>VLOOKUP(C45,'[2]11 2021 - PEOPLE EXPORT'!$A:$C,2,FALSE)</f>
        <v>Leuan Pinnock</v>
      </c>
      <c r="AH45" s="1" t="str">
        <f>VLOOKUP(C45,'[2]11 2021 - PEOPLE EXPORT'!$A:$C,3,FALSE)</f>
        <v>Co-operative Group Food Ltd</v>
      </c>
    </row>
    <row r="46" spans="1:34" x14ac:dyDescent="0.25">
      <c r="A46">
        <v>49</v>
      </c>
      <c r="B46" t="s">
        <v>260</v>
      </c>
      <c r="C46" t="s">
        <v>259</v>
      </c>
      <c r="D46" t="s">
        <v>261</v>
      </c>
      <c r="E46" t="s">
        <v>227</v>
      </c>
      <c r="F46" t="s">
        <v>149</v>
      </c>
      <c r="G46" t="s">
        <v>35</v>
      </c>
      <c r="H46" t="s">
        <v>262</v>
      </c>
      <c r="I46" t="s">
        <v>94</v>
      </c>
      <c r="J46" t="s">
        <v>38</v>
      </c>
      <c r="K46" t="s">
        <v>50</v>
      </c>
      <c r="L46" t="s">
        <v>38</v>
      </c>
      <c r="M46" t="s">
        <v>40</v>
      </c>
      <c r="N46" t="s">
        <v>38</v>
      </c>
      <c r="O46" t="s">
        <v>38</v>
      </c>
      <c r="P46" t="s">
        <v>38</v>
      </c>
      <c r="Q46" t="s">
        <v>38</v>
      </c>
      <c r="R46" t="s">
        <v>38</v>
      </c>
      <c r="Z46" t="s">
        <v>38</v>
      </c>
      <c r="AA46" s="8">
        <v>38709</v>
      </c>
      <c r="AB46" s="8">
        <v>44743</v>
      </c>
      <c r="AC46" t="s">
        <v>41</v>
      </c>
      <c r="AD46" t="s">
        <v>42</v>
      </c>
      <c r="AE46" s="1" t="str">
        <f t="shared" si="0"/>
        <v>210 MAIN ROAD HAWKWELL HOCKLEY ESSEX.SS5 4EG</v>
      </c>
      <c r="AF46" s="34" t="str">
        <f>VLOOKUP(C46,'[1]11 2021 - Premises Licences'!$B:$AS,44,FALSE)</f>
        <v>Hawkwell West</v>
      </c>
      <c r="AG46" s="1" t="str">
        <f>VLOOKUP(C46,'[2]11 2021 - PEOPLE EXPORT'!$A:$C,2,FALSE)</f>
        <v>Marilyn Bentley</v>
      </c>
      <c r="AH46" s="1" t="str">
        <f>VLOOKUP(C46,'[2]11 2021 - PEOPLE EXPORT'!$A:$C,3,FALSE)</f>
        <v>Co-operative Group Food Ltd</v>
      </c>
    </row>
    <row r="47" spans="1:34" x14ac:dyDescent="0.25">
      <c r="A47">
        <v>44</v>
      </c>
      <c r="B47" t="s">
        <v>239</v>
      </c>
      <c r="C47" t="s">
        <v>238</v>
      </c>
      <c r="D47" t="s">
        <v>240</v>
      </c>
      <c r="F47" t="s">
        <v>149</v>
      </c>
      <c r="G47" t="s">
        <v>35</v>
      </c>
      <c r="H47" t="s">
        <v>241</v>
      </c>
      <c r="I47" t="s">
        <v>94</v>
      </c>
      <c r="J47" t="s">
        <v>38</v>
      </c>
      <c r="K47" t="s">
        <v>50</v>
      </c>
      <c r="L47" t="s">
        <v>38</v>
      </c>
      <c r="M47" t="s">
        <v>40</v>
      </c>
      <c r="N47" t="s">
        <v>38</v>
      </c>
      <c r="O47" t="s">
        <v>38</v>
      </c>
      <c r="P47" t="s">
        <v>38</v>
      </c>
      <c r="Q47" t="s">
        <v>38</v>
      </c>
      <c r="R47" t="s">
        <v>38</v>
      </c>
      <c r="Z47" t="s">
        <v>38</v>
      </c>
      <c r="AA47" s="8">
        <v>38545</v>
      </c>
      <c r="AB47" s="8">
        <v>44754</v>
      </c>
      <c r="AC47" t="s">
        <v>41</v>
      </c>
      <c r="AD47" t="s">
        <v>42</v>
      </c>
      <c r="AE47" s="1" t="str">
        <f t="shared" si="0"/>
        <v>45 SPA ROAD HOCKLEY ESSEX.SS5 4BE</v>
      </c>
      <c r="AF47" s="34" t="str">
        <f>VLOOKUP(C47,'[1]11 2021 - Premises Licences'!$B:$AS,44,FALSE)</f>
        <v>Hockley</v>
      </c>
      <c r="AG47" s="1" t="str">
        <f>VLOOKUP(C47,'[2]11 2021 - PEOPLE EXPORT'!$A:$C,2,FALSE)</f>
        <v>Robin Daniel Stevens</v>
      </c>
      <c r="AH47" s="1" t="str">
        <f>VLOOKUP(C47,'[2]11 2021 - PEOPLE EXPORT'!$A:$C,3,FALSE)</f>
        <v>Co-operative Group Food Ltd</v>
      </c>
    </row>
    <row r="48" spans="1:34" x14ac:dyDescent="0.25">
      <c r="A48">
        <v>50</v>
      </c>
      <c r="B48" t="s">
        <v>264</v>
      </c>
      <c r="C48" t="s">
        <v>263</v>
      </c>
      <c r="D48" t="s">
        <v>265</v>
      </c>
      <c r="F48" t="s">
        <v>149</v>
      </c>
      <c r="G48" t="s">
        <v>35</v>
      </c>
      <c r="H48" t="s">
        <v>266</v>
      </c>
      <c r="I48" t="s">
        <v>94</v>
      </c>
      <c r="J48" t="s">
        <v>38</v>
      </c>
      <c r="K48" t="s">
        <v>50</v>
      </c>
      <c r="L48" t="s">
        <v>38</v>
      </c>
      <c r="M48" t="s">
        <v>40</v>
      </c>
      <c r="N48" t="s">
        <v>38</v>
      </c>
      <c r="O48" t="s">
        <v>38</v>
      </c>
      <c r="P48" t="s">
        <v>38</v>
      </c>
      <c r="Q48" t="s">
        <v>38</v>
      </c>
      <c r="Z48" t="s">
        <v>38</v>
      </c>
      <c r="AA48" s="8">
        <v>40459</v>
      </c>
      <c r="AB48" s="8">
        <v>44509</v>
      </c>
      <c r="AC48" t="s">
        <v>41</v>
      </c>
      <c r="AD48" t="s">
        <v>42</v>
      </c>
      <c r="AE48" s="1" t="str">
        <f t="shared" si="0"/>
        <v>36 - 40 MAIN ROAD HOCKLEY ESSEX.SS5 4QS</v>
      </c>
      <c r="AF48" s="34" t="str">
        <f>VLOOKUP(C48,'[1]11 2021 - Premises Licences'!$B:$AS,44,FALSE)</f>
        <v>Hockley</v>
      </c>
      <c r="AG48" s="1" t="str">
        <f>VLOOKUP(C48,'[2]11 2021 - PEOPLE EXPORT'!$A:$C,2,FALSE)</f>
        <v>Mrs Jasmine Patel</v>
      </c>
      <c r="AH48" s="1" t="str">
        <f>VLOOKUP(C48,'[2]11 2021 - PEOPLE EXPORT'!$A:$C,3,FALSE)</f>
        <v>Mrs Jasmin Patel</v>
      </c>
    </row>
    <row r="49" spans="1:34" x14ac:dyDescent="0.25">
      <c r="A49">
        <v>51</v>
      </c>
      <c r="B49" t="s">
        <v>268</v>
      </c>
      <c r="C49" t="s">
        <v>267</v>
      </c>
      <c r="D49" t="s">
        <v>269</v>
      </c>
      <c r="F49" t="s">
        <v>47</v>
      </c>
      <c r="G49" t="s">
        <v>35</v>
      </c>
      <c r="H49" t="s">
        <v>270</v>
      </c>
      <c r="I49" t="s">
        <v>271</v>
      </c>
      <c r="J49" t="s">
        <v>38</v>
      </c>
      <c r="K49" t="s">
        <v>50</v>
      </c>
      <c r="L49" t="s">
        <v>38</v>
      </c>
      <c r="M49" t="s">
        <v>40</v>
      </c>
      <c r="N49" t="s">
        <v>38</v>
      </c>
      <c r="O49" t="s">
        <v>38</v>
      </c>
      <c r="P49" t="s">
        <v>38</v>
      </c>
      <c r="Q49" t="s">
        <v>38</v>
      </c>
      <c r="R49" t="s">
        <v>38</v>
      </c>
      <c r="S49" t="s">
        <v>38</v>
      </c>
      <c r="T49" t="s">
        <v>38</v>
      </c>
      <c r="U49" t="s">
        <v>38</v>
      </c>
      <c r="V49" t="s">
        <v>38</v>
      </c>
      <c r="W49" t="s">
        <v>38</v>
      </c>
      <c r="X49" t="s">
        <v>38</v>
      </c>
      <c r="Y49" t="s">
        <v>38</v>
      </c>
      <c r="Z49" t="s">
        <v>38</v>
      </c>
      <c r="AA49" s="8">
        <v>41684</v>
      </c>
      <c r="AB49" s="8">
        <v>44606</v>
      </c>
      <c r="AC49" t="s">
        <v>41</v>
      </c>
      <c r="AD49" t="s">
        <v>42</v>
      </c>
      <c r="AE49" s="1" t="str">
        <f t="shared" si="0"/>
        <v>54 EASTWOOD ROAD RAYLEIGH ESSEX.SS6 7JP</v>
      </c>
      <c r="AF49" s="34" t="str">
        <f>VLOOKUP(C49,'[1]11 2021 - Premises Licences'!$B:$AS,44,FALSE)</f>
        <v>Whitehouse</v>
      </c>
      <c r="AG49" s="1" t="str">
        <f>VLOOKUP(C49,'[2]11 2021 - PEOPLE EXPORT'!$A:$C,2,FALSE)</f>
        <v>Gillian Cliare Fautley</v>
      </c>
      <c r="AH49" s="1" t="str">
        <f>VLOOKUP(C49,'[2]11 2021 - PEOPLE EXPORT'!$A:$C,3,FALSE)</f>
        <v>GILLIAN FAUTLEY</v>
      </c>
    </row>
    <row r="50" spans="1:34" x14ac:dyDescent="0.25">
      <c r="A50">
        <v>501</v>
      </c>
      <c r="B50" t="s">
        <v>818</v>
      </c>
      <c r="C50" t="s">
        <v>817</v>
      </c>
      <c r="D50" t="s">
        <v>819</v>
      </c>
      <c r="E50" t="s">
        <v>47</v>
      </c>
      <c r="G50" t="s">
        <v>35</v>
      </c>
      <c r="H50" t="s">
        <v>129</v>
      </c>
      <c r="I50" t="s">
        <v>56</v>
      </c>
      <c r="J50" t="s">
        <v>38</v>
      </c>
      <c r="L50" t="s">
        <v>38</v>
      </c>
      <c r="M50" t="s">
        <v>38</v>
      </c>
      <c r="N50" t="s">
        <v>38</v>
      </c>
      <c r="O50" t="s">
        <v>40</v>
      </c>
      <c r="P50" t="s">
        <v>38</v>
      </c>
      <c r="Q50" t="s">
        <v>38</v>
      </c>
      <c r="R50" t="s">
        <v>38</v>
      </c>
      <c r="S50" t="s">
        <v>38</v>
      </c>
      <c r="T50" t="s">
        <v>38</v>
      </c>
      <c r="U50" t="s">
        <v>38</v>
      </c>
      <c r="V50" t="s">
        <v>38</v>
      </c>
      <c r="W50" t="s">
        <v>38</v>
      </c>
      <c r="X50" t="s">
        <v>38</v>
      </c>
      <c r="Y50" t="s">
        <v>38</v>
      </c>
      <c r="Z50" t="s">
        <v>38</v>
      </c>
      <c r="AA50" s="8">
        <v>43684</v>
      </c>
      <c r="AB50" s="8">
        <v>44780</v>
      </c>
      <c r="AC50" t="s">
        <v>41</v>
      </c>
      <c r="AD50" t="s">
        <v>42</v>
      </c>
      <c r="AE50" s="1" t="str">
        <f t="shared" si="0"/>
        <v>33 EASTWOOD ROAD RAYLEIGH ESSEX.SS6 7JD</v>
      </c>
      <c r="AF50" s="34" t="str">
        <f>VLOOKUP(C50,'[1]11 2021 - Premises Licences'!$B:$AS,44,FALSE)</f>
        <v xml:space="preserve">Wheatley	</v>
      </c>
      <c r="AG50" s="1" t="str">
        <f>VLOOKUP(C50,'[2]11 2021 - PEOPLE EXPORT'!$A:$C,2,FALSE)</f>
        <v>Amelia Coppins</v>
      </c>
      <c r="AH50" s="1" t="str">
        <f>VLOOKUP(C50,'[2]11 2021 - PEOPLE EXPORT'!$A:$C,3,FALSE)</f>
        <v>John Smith</v>
      </c>
    </row>
    <row r="51" spans="1:34" x14ac:dyDescent="0.25">
      <c r="A51">
        <v>52</v>
      </c>
      <c r="B51" t="s">
        <v>273</v>
      </c>
      <c r="C51" t="s">
        <v>272</v>
      </c>
      <c r="D51" t="s">
        <v>274</v>
      </c>
      <c r="E51" t="s">
        <v>98</v>
      </c>
      <c r="F51" t="s">
        <v>99</v>
      </c>
      <c r="G51" t="s">
        <v>35</v>
      </c>
      <c r="H51" t="s">
        <v>275</v>
      </c>
      <c r="I51" t="s">
        <v>276</v>
      </c>
      <c r="J51" t="s">
        <v>40</v>
      </c>
      <c r="K51" t="s">
        <v>154</v>
      </c>
      <c r="L51" t="s">
        <v>38</v>
      </c>
      <c r="M51" t="s">
        <v>38</v>
      </c>
      <c r="N51" t="s">
        <v>38</v>
      </c>
      <c r="O51" t="s">
        <v>40</v>
      </c>
      <c r="P51" t="s">
        <v>38</v>
      </c>
      <c r="Q51" t="s">
        <v>40</v>
      </c>
      <c r="R51" t="s">
        <v>40</v>
      </c>
      <c r="S51" t="s">
        <v>40</v>
      </c>
      <c r="T51" t="s">
        <v>40</v>
      </c>
      <c r="U51" t="s">
        <v>40</v>
      </c>
      <c r="W51" t="s">
        <v>40</v>
      </c>
      <c r="X51" t="s">
        <v>40</v>
      </c>
      <c r="Y51" t="s">
        <v>40</v>
      </c>
      <c r="Z51" t="s">
        <v>40</v>
      </c>
      <c r="AA51" s="8">
        <v>38594</v>
      </c>
      <c r="AB51" s="8">
        <v>44785</v>
      </c>
      <c r="AC51" t="s">
        <v>41</v>
      </c>
      <c r="AD51" t="s">
        <v>42</v>
      </c>
      <c r="AE51" s="1" t="str">
        <f t="shared" si="0"/>
        <v>CUPIDS CORNER GREAT WAKERING SOUTHEND-ON-SEA ESSEX.SS3 0AX</v>
      </c>
      <c r="AF51" s="34" t="str">
        <f>VLOOKUP(C51,'[1]11 2021 - Premises Licences'!$B:$AS,44,FALSE)</f>
        <v>Foulness &amp; The Wakerings</v>
      </c>
      <c r="AG51" s="1" t="str">
        <f>VLOOKUP(C51,'[2]11 2021 - PEOPLE EXPORT'!$A:$C,2,FALSE)</f>
        <v>Jenifer Osborne</v>
      </c>
      <c r="AH51" s="1" t="str">
        <f>VLOOKUP(C51,'[2]11 2021 - PEOPLE EXPORT'!$A:$C,3,FALSE)</f>
        <v>Helen Vincent Cole</v>
      </c>
    </row>
    <row r="52" spans="1:34" x14ac:dyDescent="0.25">
      <c r="A52">
        <v>520</v>
      </c>
      <c r="B52" t="s">
        <v>1123</v>
      </c>
      <c r="C52" t="s">
        <v>1130</v>
      </c>
      <c r="D52" t="s">
        <v>1137</v>
      </c>
      <c r="E52" t="s">
        <v>47</v>
      </c>
      <c r="G52" t="s">
        <v>35</v>
      </c>
      <c r="H52" t="s">
        <v>48</v>
      </c>
      <c r="I52" t="s">
        <v>49</v>
      </c>
      <c r="J52" t="s">
        <v>38</v>
      </c>
      <c r="K52" t="s">
        <v>50</v>
      </c>
      <c r="L52" t="s">
        <v>38</v>
      </c>
      <c r="M52" t="s">
        <v>40</v>
      </c>
      <c r="N52" t="s">
        <v>38</v>
      </c>
      <c r="O52" t="s">
        <v>38</v>
      </c>
      <c r="P52" t="s">
        <v>38</v>
      </c>
      <c r="Q52" t="s">
        <v>38</v>
      </c>
      <c r="R52" t="s">
        <v>38</v>
      </c>
      <c r="S52" t="s">
        <v>38</v>
      </c>
      <c r="T52" t="s">
        <v>38</v>
      </c>
      <c r="U52" t="s">
        <v>38</v>
      </c>
      <c r="V52" t="s">
        <v>38</v>
      </c>
      <c r="W52" t="s">
        <v>38</v>
      </c>
      <c r="X52" t="s">
        <v>38</v>
      </c>
      <c r="Y52" t="s">
        <v>38</v>
      </c>
      <c r="Z52" t="s">
        <v>38</v>
      </c>
      <c r="AA52" s="8">
        <v>44396</v>
      </c>
      <c r="AB52" s="8">
        <v>44761</v>
      </c>
      <c r="AC52" t="s">
        <v>41</v>
      </c>
      <c r="AD52" t="s">
        <v>42</v>
      </c>
      <c r="AE52" s="1" t="str">
        <f t="shared" si="0"/>
        <v>41 EASTWOOD ROAD RAYLEIGH ESSEX.SS6 7JE</v>
      </c>
      <c r="AF52" s="34" t="s">
        <v>1219</v>
      </c>
      <c r="AG52" s="1" t="str">
        <f>VLOOKUP(C52,'[2]11 2021 - PEOPLE EXPORT'!$A:$C,2,FALSE)</f>
        <v>Allie Jade Croud</v>
      </c>
      <c r="AH52" s="1" t="str">
        <f>VLOOKUP(C52,'[2]11 2021 - PEOPLE EXPORT'!$A:$C,3,FALSE)</f>
        <v>Bellam &amp; Co Limited</v>
      </c>
    </row>
    <row r="53" spans="1:34" x14ac:dyDescent="0.25">
      <c r="A53">
        <v>54</v>
      </c>
      <c r="B53" t="s">
        <v>283</v>
      </c>
      <c r="C53" t="s">
        <v>282</v>
      </c>
      <c r="D53" t="s">
        <v>284</v>
      </c>
      <c r="F53" t="s">
        <v>47</v>
      </c>
      <c r="G53" t="s">
        <v>35</v>
      </c>
      <c r="H53" t="s">
        <v>285</v>
      </c>
      <c r="I53" t="s">
        <v>94</v>
      </c>
      <c r="J53" t="s">
        <v>38</v>
      </c>
      <c r="K53" t="s">
        <v>50</v>
      </c>
      <c r="L53" t="s">
        <v>38</v>
      </c>
      <c r="M53" t="s">
        <v>40</v>
      </c>
      <c r="N53" t="s">
        <v>38</v>
      </c>
      <c r="O53" t="s">
        <v>38</v>
      </c>
      <c r="P53" t="s">
        <v>38</v>
      </c>
      <c r="Q53" t="s">
        <v>38</v>
      </c>
      <c r="Z53" t="s">
        <v>38</v>
      </c>
      <c r="AA53" s="8">
        <v>38560</v>
      </c>
      <c r="AB53" s="8">
        <v>44780</v>
      </c>
      <c r="AC53" t="s">
        <v>41</v>
      </c>
      <c r="AD53" t="s">
        <v>42</v>
      </c>
      <c r="AE53" s="1" t="str">
        <f t="shared" si="0"/>
        <v>21 DOWNHALL ROAD RAYLEIGH ESSEX.SS6 9JT</v>
      </c>
      <c r="AF53" s="34" t="str">
        <f>VLOOKUP(C53,'[1]11 2021 - Premises Licences'!$B:$AS,44,FALSE)</f>
        <v>Sweyne Park &amp; Grange</v>
      </c>
      <c r="AG53" s="1" t="str">
        <f>VLOOKUP(C53,'[2]11 2021 - PEOPLE EXPORT'!$A:$C,2,FALSE)</f>
        <v>Devakumaran Kanthiah</v>
      </c>
      <c r="AH53" s="1" t="str">
        <f>VLOOKUP(C53,'[2]11 2021 - PEOPLE EXPORT'!$A:$C,3,FALSE)</f>
        <v>Devakumaran Kanthiah</v>
      </c>
    </row>
    <row r="54" spans="1:34" x14ac:dyDescent="0.25">
      <c r="A54">
        <v>244</v>
      </c>
      <c r="B54" t="s">
        <v>785</v>
      </c>
      <c r="C54" t="s">
        <v>784</v>
      </c>
      <c r="D54" t="s">
        <v>786</v>
      </c>
      <c r="E54" t="s">
        <v>215</v>
      </c>
      <c r="G54" t="s">
        <v>64</v>
      </c>
      <c r="H54" t="s">
        <v>103</v>
      </c>
      <c r="I54" t="s">
        <v>787</v>
      </c>
      <c r="J54" t="s">
        <v>38</v>
      </c>
      <c r="K54">
        <v>0</v>
      </c>
      <c r="L54">
        <v>0</v>
      </c>
      <c r="M54" t="s">
        <v>38</v>
      </c>
      <c r="N54" t="s">
        <v>40</v>
      </c>
      <c r="O54">
        <v>0</v>
      </c>
      <c r="P54" t="s">
        <v>38</v>
      </c>
      <c r="Q54">
        <v>0</v>
      </c>
      <c r="R54" t="s">
        <v>40</v>
      </c>
      <c r="S54">
        <v>0</v>
      </c>
      <c r="T54">
        <v>0</v>
      </c>
      <c r="U54" t="s">
        <v>38</v>
      </c>
      <c r="V54">
        <v>0</v>
      </c>
      <c r="W54">
        <v>0</v>
      </c>
      <c r="X54">
        <v>0</v>
      </c>
      <c r="Y54">
        <v>0</v>
      </c>
      <c r="Z54">
        <v>0</v>
      </c>
      <c r="AA54" s="8">
        <v>43441</v>
      </c>
      <c r="AB54" s="8">
        <v>44537</v>
      </c>
      <c r="AC54" t="s">
        <v>41</v>
      </c>
      <c r="AD54" t="s">
        <v>42</v>
      </c>
      <c r="AE54" s="1" t="str">
        <f t="shared" si="0"/>
        <v>30 High Street Rayleigh Essex.SS6 7EF</v>
      </c>
      <c r="AF54" s="34" t="str">
        <f>VLOOKUP(C54,'[1]11 2021 - Premises Licences'!$B:$AS,44,FALSE)</f>
        <v>Wheatley</v>
      </c>
      <c r="AG54" s="1" t="str">
        <f>VLOOKUP(C54,'[2]11 2021 - PEOPLE EXPORT'!$A:$C,2,FALSE)</f>
        <v>Joe Sloan</v>
      </c>
      <c r="AH54" s="1" t="str">
        <f>VLOOKUP(C54,'[2]11 2021 - PEOPLE EXPORT'!$A:$C,3,FALSE)</f>
        <v>Eighty Eight Mens Hair</v>
      </c>
    </row>
    <row r="55" spans="1:34" x14ac:dyDescent="0.25">
      <c r="A55">
        <v>55</v>
      </c>
      <c r="B55" t="s">
        <v>287</v>
      </c>
      <c r="C55" t="s">
        <v>286</v>
      </c>
      <c r="D55" t="s">
        <v>53</v>
      </c>
      <c r="E55" t="s">
        <v>98</v>
      </c>
      <c r="F55" t="s">
        <v>34</v>
      </c>
      <c r="G55" t="s">
        <v>35</v>
      </c>
      <c r="H55" t="s">
        <v>288</v>
      </c>
      <c r="I55" t="s">
        <v>56</v>
      </c>
      <c r="J55" t="s">
        <v>40</v>
      </c>
      <c r="K55" t="s">
        <v>289</v>
      </c>
      <c r="L55" t="s">
        <v>38</v>
      </c>
      <c r="M55" t="s">
        <v>38</v>
      </c>
      <c r="N55" t="s">
        <v>38</v>
      </c>
      <c r="O55" t="s">
        <v>40</v>
      </c>
      <c r="P55" t="s">
        <v>38</v>
      </c>
      <c r="Q55" t="s">
        <v>40</v>
      </c>
      <c r="R55" t="s">
        <v>40</v>
      </c>
      <c r="U55" t="s">
        <v>40</v>
      </c>
      <c r="W55" t="s">
        <v>40</v>
      </c>
      <c r="X55" t="s">
        <v>40</v>
      </c>
      <c r="Z55" t="s">
        <v>38</v>
      </c>
      <c r="AA55" s="8">
        <v>38597</v>
      </c>
      <c r="AB55" s="8">
        <v>44803</v>
      </c>
      <c r="AC55" t="s">
        <v>41</v>
      </c>
      <c r="AD55" t="s">
        <v>42</v>
      </c>
      <c r="AE55" s="1" t="str">
        <f t="shared" si="0"/>
        <v>HIGH STREET GREAT WAKERING ROCHFORD ESSEX.SS3 0HZ</v>
      </c>
      <c r="AF55" s="34" t="str">
        <f>VLOOKUP(C55,'[1]11 2021 - Premises Licences'!$B:$AS,44,FALSE)</f>
        <v>Foulness &amp; The Wakerings</v>
      </c>
      <c r="AG55" s="1" t="str">
        <f>VLOOKUP(C55,'[2]11 2021 - PEOPLE EXPORT'!$A:$C,2,FALSE)</f>
        <v>Paul Robert Williams</v>
      </c>
      <c r="AH55" s="1" t="str">
        <f>VLOOKUP(C55,'[2]11 2021 - PEOPLE EXPORT'!$A:$C,3,FALSE)</f>
        <v>Ei Group Ltd</v>
      </c>
    </row>
    <row r="56" spans="1:34" x14ac:dyDescent="0.25">
      <c r="A56">
        <v>57</v>
      </c>
      <c r="B56" t="s">
        <v>291</v>
      </c>
      <c r="C56" t="s">
        <v>290</v>
      </c>
      <c r="D56" t="s">
        <v>292</v>
      </c>
      <c r="F56" t="s">
        <v>47</v>
      </c>
      <c r="G56" t="s">
        <v>35</v>
      </c>
      <c r="H56" t="s">
        <v>153</v>
      </c>
      <c r="I56" t="s">
        <v>293</v>
      </c>
      <c r="J56" t="s">
        <v>38</v>
      </c>
      <c r="K56" t="s">
        <v>50</v>
      </c>
      <c r="L56" t="s">
        <v>38</v>
      </c>
      <c r="M56" t="s">
        <v>38</v>
      </c>
      <c r="N56" t="s">
        <v>38</v>
      </c>
      <c r="O56" t="s">
        <v>38</v>
      </c>
      <c r="P56" t="s">
        <v>40</v>
      </c>
      <c r="Q56" t="s">
        <v>40</v>
      </c>
      <c r="Z56" t="s">
        <v>38</v>
      </c>
      <c r="AA56" s="8">
        <v>38678</v>
      </c>
      <c r="AB56" s="8">
        <v>44551</v>
      </c>
      <c r="AC56" t="s">
        <v>41</v>
      </c>
      <c r="AD56" t="s">
        <v>42</v>
      </c>
      <c r="AE56" s="1" t="str">
        <f t="shared" si="0"/>
        <v>54 HIGH STREET RAYLEIGH ESSEX.SS6 7EA</v>
      </c>
      <c r="AF56" s="34" t="str">
        <f>VLOOKUP(C56,'[1]11 2021 - Premises Licences'!$B:$AS,44,FALSE)</f>
        <v>Wheatley</v>
      </c>
      <c r="AG56" s="1" t="e">
        <f>VLOOKUP(C56,'[2]11 2021 - PEOPLE EXPORT'!$A:$C,2,FALSE)</f>
        <v>#N/A</v>
      </c>
      <c r="AH56" s="1" t="e">
        <f>VLOOKUP(C56,'[2]11 2021 - PEOPLE EXPORT'!$A:$C,3,FALSE)</f>
        <v>#N/A</v>
      </c>
    </row>
    <row r="57" spans="1:34" x14ac:dyDescent="0.25">
      <c r="A57">
        <v>512</v>
      </c>
      <c r="B57" t="s">
        <v>1115</v>
      </c>
      <c r="C57" t="s">
        <v>1124</v>
      </c>
      <c r="D57" t="s">
        <v>1131</v>
      </c>
      <c r="E57" t="s">
        <v>34</v>
      </c>
      <c r="G57" t="s">
        <v>35</v>
      </c>
      <c r="H57" t="s">
        <v>77</v>
      </c>
      <c r="I57" t="s">
        <v>49</v>
      </c>
      <c r="J57" t="s">
        <v>38</v>
      </c>
      <c r="K57" t="s">
        <v>50</v>
      </c>
      <c r="L57" t="s">
        <v>38</v>
      </c>
      <c r="M57" t="s">
        <v>40</v>
      </c>
      <c r="N57" t="s">
        <v>38</v>
      </c>
      <c r="O57" t="s">
        <v>38</v>
      </c>
      <c r="P57" t="s">
        <v>38</v>
      </c>
      <c r="Q57" t="s">
        <v>38</v>
      </c>
      <c r="R57" t="s">
        <v>38</v>
      </c>
      <c r="S57" t="s">
        <v>38</v>
      </c>
      <c r="T57" t="s">
        <v>38</v>
      </c>
      <c r="U57" t="s">
        <v>38</v>
      </c>
      <c r="V57" t="s">
        <v>38</v>
      </c>
      <c r="W57" t="s">
        <v>38</v>
      </c>
      <c r="X57" t="s">
        <v>38</v>
      </c>
      <c r="Y57" t="s">
        <v>38</v>
      </c>
      <c r="Z57" t="s">
        <v>38</v>
      </c>
      <c r="AA57" s="8">
        <v>44215</v>
      </c>
      <c r="AB57" s="8">
        <v>44580</v>
      </c>
      <c r="AC57" t="s">
        <v>41</v>
      </c>
      <c r="AD57" t="s">
        <v>42</v>
      </c>
      <c r="AE57" s="1" t="str">
        <f t="shared" si="0"/>
        <v>10 NORTH STREET ROCHFORD ESSEX.SS4 1AB</v>
      </c>
      <c r="AF57" s="34" t="s">
        <v>1219</v>
      </c>
      <c r="AG57" s="1" t="e">
        <f>VLOOKUP(C57,'[2]11 2021 - PEOPLE EXPORT'!$A:$C,2,FALSE)</f>
        <v>#N/A</v>
      </c>
      <c r="AH57" s="1" t="e">
        <f>VLOOKUP(C57,'[2]11 2021 - PEOPLE EXPORT'!$A:$C,3,FALSE)</f>
        <v>#N/A</v>
      </c>
    </row>
    <row r="58" spans="1:34" x14ac:dyDescent="0.25">
      <c r="A58">
        <v>58</v>
      </c>
      <c r="B58" t="s">
        <v>295</v>
      </c>
      <c r="C58" t="s">
        <v>294</v>
      </c>
      <c r="D58" t="s">
        <v>53</v>
      </c>
      <c r="E58" t="s">
        <v>54</v>
      </c>
      <c r="F58" t="s">
        <v>34</v>
      </c>
      <c r="G58" t="s">
        <v>35</v>
      </c>
      <c r="H58" t="s">
        <v>55</v>
      </c>
      <c r="I58" t="s">
        <v>94</v>
      </c>
      <c r="J58" t="s">
        <v>38</v>
      </c>
      <c r="K58" t="s">
        <v>50</v>
      </c>
      <c r="L58" t="s">
        <v>38</v>
      </c>
      <c r="M58" t="s">
        <v>40</v>
      </c>
      <c r="N58" t="s">
        <v>38</v>
      </c>
      <c r="O58" t="s">
        <v>38</v>
      </c>
      <c r="P58" t="s">
        <v>38</v>
      </c>
      <c r="Q58" t="s">
        <v>38</v>
      </c>
      <c r="Z58" t="s">
        <v>38</v>
      </c>
      <c r="AA58" s="8">
        <v>38489</v>
      </c>
      <c r="AB58" s="8">
        <v>44699</v>
      </c>
      <c r="AC58" t="s">
        <v>41</v>
      </c>
      <c r="AD58" t="s">
        <v>42</v>
      </c>
      <c r="AE58" s="1" t="str">
        <f t="shared" si="0"/>
        <v>HIGH STREET CANEWDON ROCHFORD ESSEX.SS4 3QA</v>
      </c>
      <c r="AF58" s="34" t="str">
        <f>VLOOKUP(C58,'[1]11 2021 - Premises Licences'!$B:$AS,44,FALSE)</f>
        <v>Hockley &amp; Ashingdon</v>
      </c>
      <c r="AG58" s="1" t="str">
        <f>VLOOKUP(C58,'[2]11 2021 - PEOPLE EXPORT'!$A:$C,2,FALSE)</f>
        <v>Brian Lakey COZENS</v>
      </c>
      <c r="AH58" s="1" t="str">
        <f>VLOOKUP(C58,'[2]11 2021 - PEOPLE EXPORT'!$A:$C,3,FALSE)</f>
        <v>Brian Lakey COZENS and Jill Patricia COZENS</v>
      </c>
    </row>
    <row r="59" spans="1:34" x14ac:dyDescent="0.25">
      <c r="A59">
        <v>60</v>
      </c>
      <c r="B59" t="s">
        <v>1182</v>
      </c>
      <c r="C59" t="s">
        <v>1183</v>
      </c>
      <c r="D59" t="s">
        <v>300</v>
      </c>
      <c r="F59" t="s">
        <v>34</v>
      </c>
      <c r="G59" t="s">
        <v>35</v>
      </c>
      <c r="H59" t="s">
        <v>301</v>
      </c>
      <c r="I59" t="s">
        <v>88</v>
      </c>
      <c r="J59" t="s">
        <v>40</v>
      </c>
      <c r="K59" t="s">
        <v>154</v>
      </c>
      <c r="L59" t="s">
        <v>38</v>
      </c>
      <c r="M59" t="s">
        <v>38</v>
      </c>
      <c r="N59" t="s">
        <v>38</v>
      </c>
      <c r="O59" t="s">
        <v>40</v>
      </c>
      <c r="P59" t="s">
        <v>38</v>
      </c>
      <c r="Q59" t="s">
        <v>40</v>
      </c>
      <c r="R59" t="s">
        <v>40</v>
      </c>
      <c r="S59" t="s">
        <v>40</v>
      </c>
      <c r="T59" t="s">
        <v>40</v>
      </c>
      <c r="U59" t="s">
        <v>40</v>
      </c>
      <c r="W59" t="s">
        <v>40</v>
      </c>
      <c r="X59" t="s">
        <v>40</v>
      </c>
      <c r="Y59" t="s">
        <v>40</v>
      </c>
      <c r="Z59" t="s">
        <v>40</v>
      </c>
      <c r="AA59" s="8">
        <v>38572</v>
      </c>
      <c r="AB59" s="8">
        <v>44438</v>
      </c>
      <c r="AC59" t="s">
        <v>41</v>
      </c>
      <c r="AD59" t="s">
        <v>42</v>
      </c>
      <c r="AE59" s="1" t="str">
        <f t="shared" si="0"/>
        <v>BRADLEY WAY ROCHFORD ESSEX.SS4 1BU</v>
      </c>
      <c r="AF59" s="34" t="str">
        <f>VLOOKUP(C59,'[1]11 2021 - Premises Licences'!$B:$AS,44,FALSE)</f>
        <v>Rochford</v>
      </c>
      <c r="AG59" s="1" t="str">
        <f>VLOOKUP(C59,'[2]11 2021 - PEOPLE EXPORT'!$A:$C,2,FALSE)</f>
        <v>Robert Hewett</v>
      </c>
      <c r="AH59" s="1" t="str">
        <f>VLOOKUP(C59,'[2]11 2021 - PEOPLE EXPORT'!$A:$C,3,FALSE)</f>
        <v>Fusion Life Style</v>
      </c>
    </row>
    <row r="60" spans="1:34" x14ac:dyDescent="0.25">
      <c r="A60">
        <v>523</v>
      </c>
      <c r="B60" t="s">
        <v>1215</v>
      </c>
      <c r="C60" t="s">
        <v>1216</v>
      </c>
      <c r="D60" t="s">
        <v>1217</v>
      </c>
      <c r="E60" t="s">
        <v>34</v>
      </c>
      <c r="F60" t="s">
        <v>47</v>
      </c>
      <c r="G60" t="s">
        <v>35</v>
      </c>
      <c r="H60" t="s">
        <v>209</v>
      </c>
      <c r="I60" t="s">
        <v>1218</v>
      </c>
      <c r="J60" t="s">
        <v>38</v>
      </c>
      <c r="L60" t="s">
        <v>38</v>
      </c>
      <c r="M60" t="s">
        <v>38</v>
      </c>
      <c r="N60" t="s">
        <v>38</v>
      </c>
      <c r="O60" t="s">
        <v>40</v>
      </c>
      <c r="P60" t="s">
        <v>38</v>
      </c>
      <c r="Q60" t="s">
        <v>38</v>
      </c>
      <c r="R60" t="s">
        <v>38</v>
      </c>
      <c r="S60" t="s">
        <v>38</v>
      </c>
      <c r="T60" t="s">
        <v>38</v>
      </c>
      <c r="U60" t="s">
        <v>38</v>
      </c>
      <c r="V60" t="s">
        <v>38</v>
      </c>
      <c r="W60" t="s">
        <v>38</v>
      </c>
      <c r="X60" t="s">
        <v>38</v>
      </c>
      <c r="Y60" t="s">
        <v>38</v>
      </c>
      <c r="Z60" t="s">
        <v>38</v>
      </c>
      <c r="AC60" t="s">
        <v>1171</v>
      </c>
      <c r="AD60" t="s">
        <v>42</v>
      </c>
      <c r="AE60" s="1" t="str">
        <f t="shared" si="0"/>
        <v>116 HIGH STREET ROCHFORD RAYLEIGH ESSEX.SS6 7BY</v>
      </c>
      <c r="AF60" s="34" t="s">
        <v>1219</v>
      </c>
      <c r="AG60" s="1" t="str">
        <f>VLOOKUP(C60,'[2]11 2021 - PEOPLE EXPORT'!$A:$C,2,FALSE)</f>
        <v>HUSEYIN YUKSEL</v>
      </c>
      <c r="AH60" s="1" t="str">
        <f>VLOOKUP(C60,'[2]11 2021 - PEOPLE EXPORT'!$A:$C,3,FALSE)</f>
        <v>HUSEYIN YUKSEL</v>
      </c>
    </row>
    <row r="61" spans="1:34" x14ac:dyDescent="0.25">
      <c r="A61">
        <v>61</v>
      </c>
      <c r="B61" t="s">
        <v>303</v>
      </c>
      <c r="C61" t="s">
        <v>302</v>
      </c>
      <c r="D61" t="s">
        <v>304</v>
      </c>
      <c r="E61" t="s">
        <v>98</v>
      </c>
      <c r="F61" t="s">
        <v>99</v>
      </c>
      <c r="G61" t="s">
        <v>35</v>
      </c>
      <c r="H61" t="s">
        <v>305</v>
      </c>
      <c r="I61" t="s">
        <v>306</v>
      </c>
      <c r="J61" t="s">
        <v>38</v>
      </c>
      <c r="K61" t="s">
        <v>50</v>
      </c>
      <c r="L61" t="s">
        <v>38</v>
      </c>
      <c r="M61" t="s">
        <v>40</v>
      </c>
      <c r="N61" t="s">
        <v>38</v>
      </c>
      <c r="O61" t="s">
        <v>38</v>
      </c>
      <c r="P61" t="s">
        <v>38</v>
      </c>
      <c r="Q61" t="s">
        <v>38</v>
      </c>
      <c r="Z61" t="s">
        <v>38</v>
      </c>
      <c r="AA61" s="8">
        <v>41059</v>
      </c>
      <c r="AB61" s="8">
        <v>44746</v>
      </c>
      <c r="AC61" t="s">
        <v>41</v>
      </c>
      <c r="AD61" t="s">
        <v>42</v>
      </c>
      <c r="AE61" s="1" t="str">
        <f t="shared" si="0"/>
        <v>COMMON ROAD GREAT WAKERING SOUTHEND-ON-SEA ESSEX.SS3 0AG</v>
      </c>
      <c r="AF61" s="34" t="str">
        <f>VLOOKUP(C61,'[1]11 2021 - Premises Licences'!$B:$AS,44,FALSE)</f>
        <v>Foulness &amp; The Wakerings</v>
      </c>
      <c r="AG61" s="1" t="e">
        <f>VLOOKUP(C61,'[2]11 2021 - PEOPLE EXPORT'!$A:$C,2,FALSE)</f>
        <v>#N/A</v>
      </c>
      <c r="AH61" s="1" t="e">
        <f>VLOOKUP(C61,'[2]11 2021 - PEOPLE EXPORT'!$A:$C,3,FALSE)</f>
        <v>#N/A</v>
      </c>
    </row>
    <row r="62" spans="1:34" x14ac:dyDescent="0.25">
      <c r="A62">
        <v>63</v>
      </c>
      <c r="B62" t="s">
        <v>313</v>
      </c>
      <c r="C62" t="s">
        <v>312</v>
      </c>
      <c r="D62" t="s">
        <v>314</v>
      </c>
      <c r="F62" t="s">
        <v>34</v>
      </c>
      <c r="G62" t="s">
        <v>35</v>
      </c>
      <c r="H62" t="s">
        <v>77</v>
      </c>
      <c r="I62" t="s">
        <v>56</v>
      </c>
      <c r="J62" t="s">
        <v>40</v>
      </c>
      <c r="K62" t="s">
        <v>315</v>
      </c>
      <c r="L62" t="s">
        <v>38</v>
      </c>
      <c r="M62" t="s">
        <v>38</v>
      </c>
      <c r="N62" t="s">
        <v>38</v>
      </c>
      <c r="O62" t="s">
        <v>40</v>
      </c>
      <c r="P62" t="s">
        <v>38</v>
      </c>
      <c r="R62" t="s">
        <v>40</v>
      </c>
      <c r="W62" t="s">
        <v>40</v>
      </c>
      <c r="X62" t="s">
        <v>40</v>
      </c>
      <c r="Z62" t="s">
        <v>38</v>
      </c>
      <c r="AA62" s="8">
        <v>38513</v>
      </c>
      <c r="AB62" s="8">
        <v>44722</v>
      </c>
      <c r="AC62" t="s">
        <v>41</v>
      </c>
      <c r="AD62" t="s">
        <v>42</v>
      </c>
      <c r="AE62" s="1" t="str">
        <f t="shared" si="0"/>
        <v>35 NORTH STREET ROCHFORD ESSEX.SS4 1AB</v>
      </c>
      <c r="AF62" s="34" t="str">
        <f>VLOOKUP(C62,'[1]11 2021 - Premises Licences'!$B:$AS,44,FALSE)</f>
        <v>Rochford</v>
      </c>
      <c r="AG62" s="1" t="str">
        <f>VLOOKUP(C62,'[2]11 2021 - PEOPLE EXPORT'!$A:$C,2,FALSE)</f>
        <v>John Christopher Harmon</v>
      </c>
      <c r="AH62" s="1" t="str">
        <f>VLOOKUP(C62,'[2]11 2021 - PEOPLE EXPORT'!$A:$C,3,FALSE)</f>
        <v>Mr John Christopher Harmon &amp; Mrs Janet Susan Harmon</v>
      </c>
    </row>
    <row r="63" spans="1:34" x14ac:dyDescent="0.25">
      <c r="A63">
        <v>64</v>
      </c>
      <c r="B63" t="s">
        <v>317</v>
      </c>
      <c r="C63" t="s">
        <v>316</v>
      </c>
      <c r="D63" t="s">
        <v>318</v>
      </c>
      <c r="E63" t="s">
        <v>319</v>
      </c>
      <c r="F63" t="s">
        <v>47</v>
      </c>
      <c r="G63" t="s">
        <v>35</v>
      </c>
      <c r="H63" t="s">
        <v>320</v>
      </c>
      <c r="I63" t="s">
        <v>130</v>
      </c>
      <c r="J63" t="s">
        <v>40</v>
      </c>
      <c r="K63" t="s">
        <v>50</v>
      </c>
      <c r="L63" t="s">
        <v>38</v>
      </c>
      <c r="M63" t="s">
        <v>38</v>
      </c>
      <c r="N63" t="s">
        <v>38</v>
      </c>
      <c r="O63" t="s">
        <v>40</v>
      </c>
      <c r="P63" t="s">
        <v>38</v>
      </c>
      <c r="R63" t="s">
        <v>40</v>
      </c>
      <c r="U63" t="s">
        <v>40</v>
      </c>
      <c r="W63" t="s">
        <v>40</v>
      </c>
      <c r="X63" t="s">
        <v>40</v>
      </c>
      <c r="Y63" t="s">
        <v>40</v>
      </c>
      <c r="Z63" t="s">
        <v>40</v>
      </c>
      <c r="AA63" s="8">
        <v>38538</v>
      </c>
      <c r="AB63" s="8">
        <v>44790</v>
      </c>
      <c r="AC63" t="s">
        <v>41</v>
      </c>
      <c r="AD63" t="s">
        <v>42</v>
      </c>
      <c r="AE63" s="1" t="str">
        <f t="shared" si="0"/>
        <v>THE GRANGE LITTLE WHEATLEY CHASE RAYLEIGH ESSEX.SS6 9EH</v>
      </c>
      <c r="AF63" s="34" t="str">
        <f>VLOOKUP(C63,'[1]11 2021 - Premises Licences'!$B:$AS,44,FALSE)</f>
        <v>Sweyne Park &amp; Grange</v>
      </c>
      <c r="AG63" s="1" t="str">
        <f>VLOOKUP(C63,'[2]11 2021 - PEOPLE EXPORT'!$A:$C,2,FALSE)</f>
        <v>Michael Egan</v>
      </c>
      <c r="AH63" s="1" t="str">
        <f>VLOOKUP(C63,'[2]11 2021 - PEOPLE EXPORT'!$A:$C,3,FALSE)</f>
        <v>Grange Community Association</v>
      </c>
    </row>
    <row r="64" spans="1:34" x14ac:dyDescent="0.25">
      <c r="A64">
        <v>66</v>
      </c>
      <c r="B64" t="s">
        <v>323</v>
      </c>
      <c r="C64" t="s">
        <v>322</v>
      </c>
      <c r="D64" t="s">
        <v>324</v>
      </c>
      <c r="F64" t="s">
        <v>47</v>
      </c>
      <c r="G64" t="s">
        <v>35</v>
      </c>
      <c r="H64" t="s">
        <v>325</v>
      </c>
      <c r="I64" t="s">
        <v>94</v>
      </c>
      <c r="J64" t="s">
        <v>38</v>
      </c>
      <c r="K64" t="s">
        <v>50</v>
      </c>
      <c r="L64" t="s">
        <v>38</v>
      </c>
      <c r="M64" t="s">
        <v>40</v>
      </c>
      <c r="N64" t="s">
        <v>38</v>
      </c>
      <c r="O64" t="s">
        <v>38</v>
      </c>
      <c r="P64" t="s">
        <v>38</v>
      </c>
      <c r="Q64" t="s">
        <v>38</v>
      </c>
      <c r="Z64" t="s">
        <v>38</v>
      </c>
      <c r="AA64" s="8">
        <v>39140</v>
      </c>
      <c r="AB64" s="8">
        <v>44582</v>
      </c>
      <c r="AC64" t="s">
        <v>41</v>
      </c>
      <c r="AD64" t="s">
        <v>42</v>
      </c>
      <c r="AE64" s="1" t="str">
        <f t="shared" si="0"/>
        <v>111 LONDON ROAD RAYLEIGH ESSEX.SS6 9AX</v>
      </c>
      <c r="AF64" s="34" t="str">
        <f>VLOOKUP(C64,'[1]11 2021 - Premises Licences'!$B:$AS,44,FALSE)</f>
        <v>Sweyne Park &amp; Grange</v>
      </c>
      <c r="AG64" s="1" t="str">
        <f>VLOOKUP(C64,'[2]11 2021 - PEOPLE EXPORT'!$A:$C,2,FALSE)</f>
        <v>Krutika Patel</v>
      </c>
      <c r="AH64" s="1" t="str">
        <f>VLOOKUP(C64,'[2]11 2021 - PEOPLE EXPORT'!$A:$C,3,FALSE)</f>
        <v>Kalpesh &amp; Krutika Patel</v>
      </c>
    </row>
    <row r="65" spans="1:34" x14ac:dyDescent="0.25">
      <c r="A65">
        <v>67</v>
      </c>
      <c r="B65" t="s">
        <v>327</v>
      </c>
      <c r="C65" t="s">
        <v>326</v>
      </c>
      <c r="D65" t="s">
        <v>328</v>
      </c>
      <c r="F65" t="s">
        <v>98</v>
      </c>
      <c r="G65" t="s">
        <v>35</v>
      </c>
      <c r="H65" t="s">
        <v>329</v>
      </c>
      <c r="I65" t="s">
        <v>88</v>
      </c>
      <c r="J65" t="s">
        <v>38</v>
      </c>
      <c r="K65" t="s">
        <v>50</v>
      </c>
      <c r="L65" t="s">
        <v>38</v>
      </c>
      <c r="M65" t="s">
        <v>38</v>
      </c>
      <c r="N65" t="s">
        <v>38</v>
      </c>
      <c r="O65" t="s">
        <v>38</v>
      </c>
      <c r="P65" t="s">
        <v>40</v>
      </c>
      <c r="Q65" t="s">
        <v>38</v>
      </c>
      <c r="R65" t="s">
        <v>40</v>
      </c>
      <c r="S65" t="s">
        <v>40</v>
      </c>
      <c r="T65" t="s">
        <v>40</v>
      </c>
      <c r="W65" t="s">
        <v>40</v>
      </c>
      <c r="X65" t="s">
        <v>40</v>
      </c>
      <c r="Y65" t="s">
        <v>40</v>
      </c>
      <c r="Z65" t="s">
        <v>40</v>
      </c>
      <c r="AA65" s="8">
        <v>38554</v>
      </c>
      <c r="AB65" s="8">
        <v>2958465</v>
      </c>
      <c r="AC65" t="s">
        <v>41</v>
      </c>
      <c r="AD65" t="s">
        <v>42</v>
      </c>
      <c r="AE65" s="1" t="str">
        <f t="shared" si="0"/>
        <v>THE OLD SCHOOL, HIGH STREET GREAT WAKERING ESSEX.SS3 0PU</v>
      </c>
      <c r="AF65" s="34" t="str">
        <f>VLOOKUP(C65,'[1]11 2021 - Premises Licences'!$B:$AS,44,FALSE)</f>
        <v>Foulness &amp; The Wakerings</v>
      </c>
      <c r="AG65" s="1" t="e">
        <f>VLOOKUP(C65,'[2]11 2021 - PEOPLE EXPORT'!$A:$C,2,FALSE)</f>
        <v>#N/A</v>
      </c>
      <c r="AH65" s="1" t="e">
        <f>VLOOKUP(C65,'[2]11 2021 - PEOPLE EXPORT'!$A:$C,3,FALSE)</f>
        <v>#N/A</v>
      </c>
    </row>
    <row r="66" spans="1:34" x14ac:dyDescent="0.25">
      <c r="A66">
        <v>237</v>
      </c>
      <c r="B66" t="s">
        <v>615</v>
      </c>
      <c r="C66" t="s">
        <v>614</v>
      </c>
      <c r="D66" t="s">
        <v>616</v>
      </c>
      <c r="E66" t="s">
        <v>617</v>
      </c>
      <c r="F66" t="s">
        <v>98</v>
      </c>
      <c r="G66" t="s">
        <v>35</v>
      </c>
      <c r="H66" t="s">
        <v>618</v>
      </c>
      <c r="I66" t="s">
        <v>276</v>
      </c>
      <c r="J66">
        <v>0</v>
      </c>
      <c r="K66">
        <v>0</v>
      </c>
      <c r="L66" t="s">
        <v>38</v>
      </c>
      <c r="M66" t="s">
        <v>38</v>
      </c>
      <c r="N66" t="s">
        <v>38</v>
      </c>
      <c r="O66" t="s">
        <v>40</v>
      </c>
      <c r="P66" t="s">
        <v>38</v>
      </c>
      <c r="Q66" t="s">
        <v>40</v>
      </c>
      <c r="R66" t="s">
        <v>40</v>
      </c>
      <c r="S66" t="s">
        <v>40</v>
      </c>
      <c r="T66" t="s">
        <v>40</v>
      </c>
      <c r="U66" t="s">
        <v>40</v>
      </c>
      <c r="V66" t="s">
        <v>38</v>
      </c>
      <c r="W66" t="s">
        <v>40</v>
      </c>
      <c r="X66" t="s">
        <v>40</v>
      </c>
      <c r="Y66" t="s">
        <v>40</v>
      </c>
      <c r="Z66" t="s">
        <v>40</v>
      </c>
      <c r="AA66" s="8">
        <v>43217</v>
      </c>
      <c r="AB66" s="8">
        <v>44678</v>
      </c>
      <c r="AC66" t="s">
        <v>41</v>
      </c>
      <c r="AD66" t="s">
        <v>42</v>
      </c>
      <c r="AE66" s="1" t="str">
        <f t="shared" ref="AE66:AE129" si="1">TRIM(D66&amp;" "&amp;E66&amp;" "&amp;F66&amp;" "&amp;G66&amp;"."&amp;H66)</f>
        <v>BURROUGHS PARK LITTLE WAKERING HALL LANE GREAT WAKERING ESSEX.SS3 0HH</v>
      </c>
      <c r="AF66" s="34" t="str">
        <f>VLOOKUP(C66,'[1]11 2021 - Premises Licences'!$B:$AS,44,FALSE)</f>
        <v>Foulness &amp; The Wakerings</v>
      </c>
      <c r="AG66" s="1" t="str">
        <f>VLOOKUP(C66,'[2]11 2021 - PEOPLE EXPORT'!$A:$C,2,FALSE)</f>
        <v>Elaine Mary Pitts</v>
      </c>
      <c r="AH66" s="1" t="str">
        <f>VLOOKUP(C66,'[2]11 2021 - PEOPLE EXPORT'!$A:$C,3,FALSE)</f>
        <v>Great Wakering Rovers FC Social Club</v>
      </c>
    </row>
    <row r="67" spans="1:34" x14ac:dyDescent="0.25">
      <c r="A67">
        <v>69</v>
      </c>
      <c r="B67" t="s">
        <v>334</v>
      </c>
      <c r="C67" t="s">
        <v>333</v>
      </c>
      <c r="D67" t="s">
        <v>53</v>
      </c>
      <c r="E67" t="s">
        <v>98</v>
      </c>
      <c r="F67" t="s">
        <v>99</v>
      </c>
      <c r="G67" t="s">
        <v>35</v>
      </c>
      <c r="H67" t="s">
        <v>335</v>
      </c>
      <c r="I67" t="s">
        <v>88</v>
      </c>
      <c r="J67" t="s">
        <v>38</v>
      </c>
      <c r="K67" t="s">
        <v>50</v>
      </c>
      <c r="L67" t="s">
        <v>38</v>
      </c>
      <c r="M67" t="s">
        <v>38</v>
      </c>
      <c r="N67" t="s">
        <v>38</v>
      </c>
      <c r="O67" t="s">
        <v>38</v>
      </c>
      <c r="P67" t="s">
        <v>40</v>
      </c>
      <c r="Q67" t="s">
        <v>38</v>
      </c>
      <c r="R67" t="s">
        <v>40</v>
      </c>
      <c r="S67" t="s">
        <v>40</v>
      </c>
      <c r="W67" t="s">
        <v>40</v>
      </c>
      <c r="X67" t="s">
        <v>40</v>
      </c>
      <c r="Y67" t="s">
        <v>40</v>
      </c>
      <c r="Z67" t="s">
        <v>40</v>
      </c>
      <c r="AA67" s="8">
        <v>38531</v>
      </c>
      <c r="AB67" s="8">
        <v>2958465</v>
      </c>
      <c r="AC67" t="s">
        <v>41</v>
      </c>
      <c r="AD67" t="s">
        <v>42</v>
      </c>
      <c r="AE67" s="1" t="str">
        <f t="shared" si="1"/>
        <v>HIGH STREET GREAT WAKERING SOUTHEND-ON-SEA ESSEX.SS3 0HX</v>
      </c>
      <c r="AF67" s="34" t="str">
        <f>VLOOKUP(C67,'[1]11 2021 - Premises Licences'!$B:$AS,44,FALSE)</f>
        <v>Foulness &amp; The Wakerings</v>
      </c>
      <c r="AG67" s="1" t="e">
        <f>VLOOKUP(C67,'[2]11 2021 - PEOPLE EXPORT'!$A:$C,2,FALSE)</f>
        <v>#N/A</v>
      </c>
      <c r="AH67" s="1" t="e">
        <f>VLOOKUP(C67,'[2]11 2021 - PEOPLE EXPORT'!$A:$C,3,FALSE)</f>
        <v>#N/A</v>
      </c>
    </row>
    <row r="68" spans="1:34" x14ac:dyDescent="0.25">
      <c r="A68">
        <v>70</v>
      </c>
      <c r="B68" t="s">
        <v>337</v>
      </c>
      <c r="C68" t="s">
        <v>336</v>
      </c>
      <c r="D68" t="s">
        <v>338</v>
      </c>
      <c r="F68" t="s">
        <v>34</v>
      </c>
      <c r="G68" t="s">
        <v>35</v>
      </c>
      <c r="H68" t="s">
        <v>339</v>
      </c>
      <c r="I68" t="s">
        <v>37</v>
      </c>
      <c r="J68" t="s">
        <v>40</v>
      </c>
      <c r="K68" t="s">
        <v>50</v>
      </c>
      <c r="L68" t="s">
        <v>38</v>
      </c>
      <c r="M68" t="s">
        <v>38</v>
      </c>
      <c r="N68" t="s">
        <v>40</v>
      </c>
      <c r="O68" t="s">
        <v>38</v>
      </c>
      <c r="P68" t="s">
        <v>38</v>
      </c>
      <c r="Q68" t="s">
        <v>38</v>
      </c>
      <c r="Z68" t="s">
        <v>38</v>
      </c>
      <c r="AA68" s="8">
        <v>38526</v>
      </c>
      <c r="AB68" s="8">
        <v>44738</v>
      </c>
      <c r="AC68" t="s">
        <v>41</v>
      </c>
      <c r="AD68" t="s">
        <v>42</v>
      </c>
      <c r="AE68" s="1" t="str">
        <f t="shared" si="1"/>
        <v>6 EAST STREET ROCHFORD ESSEX.SS4 1DB</v>
      </c>
      <c r="AF68" s="34" t="str">
        <f>VLOOKUP(C68,'[1]11 2021 - Premises Licences'!$B:$AS,44,FALSE)</f>
        <v>Rochford</v>
      </c>
      <c r="AG68" s="1" t="str">
        <f>VLOOKUP(C68,'[2]11 2021 - PEOPLE EXPORT'!$A:$C,2,FALSE)</f>
        <v>Kwok Hong CHEUNG</v>
      </c>
      <c r="AH68" s="1" t="str">
        <f>VLOOKUP(C68,'[2]11 2021 - PEOPLE EXPORT'!$A:$C,3,FALSE)</f>
        <v>Kwok Hong Cheung &amp; Chi Fai Chan</v>
      </c>
    </row>
    <row r="69" spans="1:34" x14ac:dyDescent="0.25">
      <c r="A69">
        <v>71</v>
      </c>
      <c r="B69" t="s">
        <v>341</v>
      </c>
      <c r="C69" t="s">
        <v>340</v>
      </c>
      <c r="D69" t="s">
        <v>183</v>
      </c>
      <c r="F69" t="s">
        <v>149</v>
      </c>
      <c r="G69" t="s">
        <v>35</v>
      </c>
      <c r="H69" t="s">
        <v>342</v>
      </c>
      <c r="I69" t="s">
        <v>343</v>
      </c>
      <c r="J69" t="s">
        <v>38</v>
      </c>
      <c r="K69" t="s">
        <v>50</v>
      </c>
      <c r="L69" t="s">
        <v>38</v>
      </c>
      <c r="M69" t="s">
        <v>38</v>
      </c>
      <c r="N69" t="s">
        <v>38</v>
      </c>
      <c r="O69" t="s">
        <v>38</v>
      </c>
      <c r="P69" t="s">
        <v>40</v>
      </c>
      <c r="Q69" t="s">
        <v>38</v>
      </c>
      <c r="R69" t="s">
        <v>40</v>
      </c>
      <c r="S69" t="s">
        <v>40</v>
      </c>
      <c r="W69" t="s">
        <v>40</v>
      </c>
      <c r="X69" t="s">
        <v>40</v>
      </c>
      <c r="Y69" t="s">
        <v>40</v>
      </c>
      <c r="Z69" t="s">
        <v>40</v>
      </c>
      <c r="AA69" s="8">
        <v>38523</v>
      </c>
      <c r="AB69" s="8">
        <v>2958465</v>
      </c>
      <c r="AC69" t="s">
        <v>41</v>
      </c>
      <c r="AD69" t="s">
        <v>42</v>
      </c>
      <c r="AE69" s="1" t="str">
        <f t="shared" si="1"/>
        <v>GREENSWARD LANE HOCKLEY ESSEX.SS5 5HG</v>
      </c>
      <c r="AF69" s="34" t="str">
        <f>VLOOKUP(C69,'[1]11 2021 - Premises Licences'!$B:$AS,44,FALSE)</f>
        <v>Hockley North</v>
      </c>
      <c r="AG69" s="1" t="e">
        <f>VLOOKUP(C69,'[2]11 2021 - PEOPLE EXPORT'!$A:$C,2,FALSE)</f>
        <v>#N/A</v>
      </c>
      <c r="AH69" s="1" t="e">
        <f>VLOOKUP(C69,'[2]11 2021 - PEOPLE EXPORT'!$A:$C,3,FALSE)</f>
        <v>#N/A</v>
      </c>
    </row>
    <row r="70" spans="1:34" x14ac:dyDescent="0.25">
      <c r="A70">
        <v>73</v>
      </c>
      <c r="B70" t="s">
        <v>352</v>
      </c>
      <c r="C70" t="s">
        <v>351</v>
      </c>
      <c r="D70" t="s">
        <v>353</v>
      </c>
      <c r="F70" t="s">
        <v>47</v>
      </c>
      <c r="G70" t="s">
        <v>35</v>
      </c>
      <c r="H70" t="s">
        <v>142</v>
      </c>
      <c r="I70" t="s">
        <v>56</v>
      </c>
      <c r="J70" t="s">
        <v>40</v>
      </c>
      <c r="K70" t="s">
        <v>354</v>
      </c>
      <c r="L70" t="s">
        <v>38</v>
      </c>
      <c r="M70" t="s">
        <v>38</v>
      </c>
      <c r="N70" t="s">
        <v>38</v>
      </c>
      <c r="O70" t="s">
        <v>40</v>
      </c>
      <c r="P70" t="s">
        <v>38</v>
      </c>
      <c r="R70" t="s">
        <v>40</v>
      </c>
      <c r="U70" t="s">
        <v>40</v>
      </c>
      <c r="W70" t="s">
        <v>40</v>
      </c>
      <c r="X70" t="s">
        <v>40</v>
      </c>
      <c r="Y70" t="s">
        <v>40</v>
      </c>
      <c r="Z70" t="s">
        <v>38</v>
      </c>
      <c r="AA70" s="8">
        <v>38538</v>
      </c>
      <c r="AB70" s="8">
        <v>44747</v>
      </c>
      <c r="AC70" t="s">
        <v>41</v>
      </c>
      <c r="AD70" t="s">
        <v>42</v>
      </c>
      <c r="AE70" s="1" t="str">
        <f t="shared" si="1"/>
        <v>5 HIGH STREET RAYLEIGH ESSEX.SS6 7EW</v>
      </c>
      <c r="AF70" s="34" t="str">
        <f>VLOOKUP(C70,'[1]11 2021 - Premises Licences'!$B:$AS,44,FALSE)</f>
        <v>Wheatley</v>
      </c>
      <c r="AG70" s="1" t="str">
        <f>VLOOKUP(C70,'[2]11 2021 - PEOPLE EXPORT'!$A:$C,2,FALSE)</f>
        <v>Sarah Jane Wiseman</v>
      </c>
      <c r="AH70" s="1" t="str">
        <f>VLOOKUP(C70,'[2]11 2021 - PEOPLE EXPORT'!$A:$C,3,FALSE)</f>
        <v>Star Pubs &amp; Bars Ltd</v>
      </c>
    </row>
    <row r="71" spans="1:34" x14ac:dyDescent="0.25">
      <c r="A71">
        <v>74</v>
      </c>
      <c r="B71" t="s">
        <v>356</v>
      </c>
      <c r="C71" t="s">
        <v>355</v>
      </c>
      <c r="D71" t="s">
        <v>357</v>
      </c>
      <c r="F71" t="s">
        <v>47</v>
      </c>
      <c r="G71" t="s">
        <v>35</v>
      </c>
      <c r="H71" t="s">
        <v>358</v>
      </c>
      <c r="I71" t="s">
        <v>94</v>
      </c>
      <c r="J71" t="s">
        <v>38</v>
      </c>
      <c r="K71" t="s">
        <v>50</v>
      </c>
      <c r="L71" t="s">
        <v>38</v>
      </c>
      <c r="M71" t="s">
        <v>40</v>
      </c>
      <c r="N71" t="s">
        <v>38</v>
      </c>
      <c r="O71" t="s">
        <v>38</v>
      </c>
      <c r="P71" t="s">
        <v>38</v>
      </c>
      <c r="Q71" t="s">
        <v>38</v>
      </c>
      <c r="Z71" t="s">
        <v>38</v>
      </c>
      <c r="AA71" s="8">
        <v>38567</v>
      </c>
      <c r="AB71" s="8">
        <v>44750</v>
      </c>
      <c r="AC71" t="s">
        <v>41</v>
      </c>
      <c r="AD71" t="s">
        <v>42</v>
      </c>
      <c r="AE71" s="1" t="str">
        <f t="shared" si="1"/>
        <v>5 HAMBRO PARADE, RAWRETH LANE RAYLEIGH ESSEX.SS6 9PU</v>
      </c>
      <c r="AF71" s="34" t="str">
        <f>VLOOKUP(C71,'[1]11 2021 - Premises Licences'!$B:$AS,44,FALSE)</f>
        <v>Downhall &amp; Rawreth</v>
      </c>
      <c r="AG71" s="1" t="str">
        <f>VLOOKUP(C71,'[2]11 2021 - PEOPLE EXPORT'!$A:$C,2,FALSE)</f>
        <v>Mr Thiruginanasampanthamoorthy  SELVANTHIRAMOORTHY</v>
      </c>
      <c r="AH71" s="1" t="str">
        <f>VLOOKUP(C71,'[2]11 2021 - PEOPLE EXPORT'!$A:$C,3,FALSE)</f>
        <v>Mr Thiruginanasampanthamoorthy &amp; Mrs Priyatharsini SELVANTHIRAMOORTHY</v>
      </c>
    </row>
    <row r="72" spans="1:34" x14ac:dyDescent="0.25">
      <c r="A72">
        <v>233</v>
      </c>
      <c r="B72" t="s">
        <v>308</v>
      </c>
      <c r="C72" t="s">
        <v>307</v>
      </c>
      <c r="D72" t="s">
        <v>309</v>
      </c>
      <c r="E72" t="s">
        <v>215</v>
      </c>
      <c r="F72" t="s">
        <v>215</v>
      </c>
      <c r="G72" t="s">
        <v>64</v>
      </c>
      <c r="H72" t="s">
        <v>310</v>
      </c>
      <c r="I72" t="s">
        <v>311</v>
      </c>
      <c r="J72" t="s">
        <v>38</v>
      </c>
      <c r="K72" t="s">
        <v>299</v>
      </c>
      <c r="L72" t="s">
        <v>38</v>
      </c>
      <c r="M72" t="s">
        <v>40</v>
      </c>
      <c r="N72" t="s">
        <v>38</v>
      </c>
      <c r="O72" t="s">
        <v>38</v>
      </c>
      <c r="P72" t="s">
        <v>38</v>
      </c>
      <c r="Q72" t="s">
        <v>38</v>
      </c>
      <c r="R72" t="s">
        <v>38</v>
      </c>
      <c r="S72" t="s">
        <v>38</v>
      </c>
      <c r="T72" t="s">
        <v>38</v>
      </c>
      <c r="U72" t="s">
        <v>38</v>
      </c>
      <c r="V72" t="s">
        <v>38</v>
      </c>
      <c r="W72" t="s">
        <v>38</v>
      </c>
      <c r="X72" t="s">
        <v>38</v>
      </c>
      <c r="Y72" t="s">
        <v>38</v>
      </c>
      <c r="Z72" t="s">
        <v>38</v>
      </c>
      <c r="AA72" s="8">
        <v>42649</v>
      </c>
      <c r="AB72" s="8">
        <v>44827</v>
      </c>
      <c r="AC72" t="s">
        <v>41</v>
      </c>
      <c r="AD72" t="s">
        <v>42</v>
      </c>
      <c r="AE72" s="1" t="str">
        <f t="shared" si="1"/>
        <v>53 Hullbridge Road Rayleigh Rayleigh Essex.SS6 9NL</v>
      </c>
      <c r="AF72" s="34" t="str">
        <f>VLOOKUP(C72,'[1]11 2021 - Premises Licences'!$B:$AS,44,FALSE)</f>
        <v>Downhall &amp; Rawreth</v>
      </c>
      <c r="AG72" s="1" t="str">
        <f>VLOOKUP(C72,'[2]11 2021 - PEOPLE EXPORT'!$A:$C,2,FALSE)</f>
        <v>Alpaben Pankajkumar Kathiriya</v>
      </c>
      <c r="AH72" s="1" t="str">
        <f>VLOOKUP(C72,'[2]11 2021 - PEOPLE EXPORT'!$A:$C,3,FALSE)</f>
        <v>Alpaben Pankajkumar Kathiriya</v>
      </c>
    </row>
    <row r="73" spans="1:34" x14ac:dyDescent="0.25">
      <c r="A73">
        <v>199</v>
      </c>
      <c r="B73" t="s">
        <v>774</v>
      </c>
      <c r="C73" t="s">
        <v>773</v>
      </c>
      <c r="D73" t="s">
        <v>196</v>
      </c>
      <c r="F73" t="s">
        <v>34</v>
      </c>
      <c r="G73" t="s">
        <v>35</v>
      </c>
      <c r="H73" t="s">
        <v>691</v>
      </c>
      <c r="I73" t="s">
        <v>276</v>
      </c>
      <c r="J73" t="s">
        <v>38</v>
      </c>
      <c r="K73" t="s">
        <v>50</v>
      </c>
      <c r="L73" t="s">
        <v>38</v>
      </c>
      <c r="M73" t="s">
        <v>38</v>
      </c>
      <c r="N73" t="s">
        <v>40</v>
      </c>
      <c r="O73" t="s">
        <v>38</v>
      </c>
      <c r="P73" t="s">
        <v>38</v>
      </c>
      <c r="Z73" t="s">
        <v>38</v>
      </c>
      <c r="AB73" s="8">
        <v>44664</v>
      </c>
      <c r="AC73" t="s">
        <v>41</v>
      </c>
      <c r="AD73" t="s">
        <v>350</v>
      </c>
      <c r="AE73" s="1" t="str">
        <f t="shared" si="1"/>
        <v>STAMBRIDGE ROAD ROCHFORD ESSEX.SS4 2AX</v>
      </c>
      <c r="AF73" s="34" t="s">
        <v>1219</v>
      </c>
      <c r="AG73" s="1" t="e">
        <f>VLOOKUP(C73,'[2]11 2021 - PEOPLE EXPORT'!$A:$C,2,FALSE)</f>
        <v>#N/A</v>
      </c>
      <c r="AH73" s="1" t="e">
        <f>VLOOKUP(C73,'[2]11 2021 - PEOPLE EXPORT'!$A:$C,3,FALSE)</f>
        <v>#N/A</v>
      </c>
    </row>
    <row r="74" spans="1:34" x14ac:dyDescent="0.25">
      <c r="A74">
        <v>75</v>
      </c>
      <c r="B74" t="s">
        <v>360</v>
      </c>
      <c r="C74" t="s">
        <v>359</v>
      </c>
      <c r="D74" t="s">
        <v>361</v>
      </c>
      <c r="E74" t="s">
        <v>362</v>
      </c>
      <c r="F74" t="s">
        <v>47</v>
      </c>
      <c r="G74" t="s">
        <v>35</v>
      </c>
      <c r="H74" t="s">
        <v>363</v>
      </c>
      <c r="I74" t="s">
        <v>37</v>
      </c>
      <c r="J74" t="s">
        <v>40</v>
      </c>
      <c r="K74" t="s">
        <v>154</v>
      </c>
      <c r="L74" t="s">
        <v>38</v>
      </c>
      <c r="M74" t="s">
        <v>38</v>
      </c>
      <c r="N74" t="s">
        <v>38</v>
      </c>
      <c r="O74" t="s">
        <v>40</v>
      </c>
      <c r="P74" t="s">
        <v>38</v>
      </c>
      <c r="Q74" t="s">
        <v>40</v>
      </c>
      <c r="R74" t="s">
        <v>40</v>
      </c>
      <c r="S74" t="s">
        <v>40</v>
      </c>
      <c r="X74" t="s">
        <v>40</v>
      </c>
      <c r="Z74" t="s">
        <v>38</v>
      </c>
      <c r="AA74" s="8">
        <v>39716</v>
      </c>
      <c r="AB74" s="8">
        <v>44778</v>
      </c>
      <c r="AC74" t="s">
        <v>41</v>
      </c>
      <c r="AD74" t="s">
        <v>42</v>
      </c>
      <c r="AE74" s="1" t="str">
        <f t="shared" si="1"/>
        <v>RAYLEIGH WEIR ARTERIAL ROAD RAYLEIGH ESSEX.SS6 7SP</v>
      </c>
      <c r="AF74" s="34" t="str">
        <f>VLOOKUP(C74,'[1]11 2021 - Premises Licences'!$B:$AS,44,FALSE)</f>
        <v>Whitehouse</v>
      </c>
      <c r="AG74" s="1" t="str">
        <f>VLOOKUP(C74,'[2]11 2021 - PEOPLE EXPORT'!$A:$C,2,FALSE)</f>
        <v>Jason Iontton</v>
      </c>
      <c r="AH74" s="1" t="str">
        <f>VLOOKUP(C74,'[2]11 2021 - PEOPLE EXPORT'!$A:$C,3,FALSE)</f>
        <v>Mitchell &amp; Butlers Leisure Retail Limited</v>
      </c>
    </row>
    <row r="75" spans="1:34" x14ac:dyDescent="0.25">
      <c r="A75">
        <v>77</v>
      </c>
      <c r="B75" t="s">
        <v>369</v>
      </c>
      <c r="C75" t="s">
        <v>368</v>
      </c>
      <c r="D75" t="s">
        <v>370</v>
      </c>
      <c r="E75" t="s">
        <v>227</v>
      </c>
      <c r="F75" t="s">
        <v>149</v>
      </c>
      <c r="G75" t="s">
        <v>35</v>
      </c>
      <c r="H75" t="s">
        <v>371</v>
      </c>
      <c r="I75" t="s">
        <v>88</v>
      </c>
      <c r="J75" t="s">
        <v>38</v>
      </c>
      <c r="K75" t="s">
        <v>50</v>
      </c>
      <c r="L75" t="s">
        <v>38</v>
      </c>
      <c r="M75" t="s">
        <v>38</v>
      </c>
      <c r="N75" t="s">
        <v>38</v>
      </c>
      <c r="O75" t="s">
        <v>38</v>
      </c>
      <c r="P75" t="s">
        <v>40</v>
      </c>
      <c r="Q75" t="s">
        <v>38</v>
      </c>
      <c r="R75" t="s">
        <v>40</v>
      </c>
      <c r="W75" t="s">
        <v>40</v>
      </c>
      <c r="X75" t="s">
        <v>40</v>
      </c>
      <c r="Y75" t="s">
        <v>40</v>
      </c>
      <c r="Z75" t="s">
        <v>40</v>
      </c>
      <c r="AA75" s="8">
        <v>38497</v>
      </c>
      <c r="AB75" s="8">
        <v>2958465</v>
      </c>
      <c r="AC75" t="s">
        <v>41</v>
      </c>
      <c r="AD75" t="s">
        <v>42</v>
      </c>
      <c r="AE75" s="1" t="str">
        <f t="shared" si="1"/>
        <v>MAIN ROAD HAWKWELL HOCKLEY ESSEX.SS4 4EN</v>
      </c>
      <c r="AF75" s="34" t="str">
        <f>VLOOKUP(C75,'[1]11 2021 - Premises Licences'!$B:$AS,44,FALSE)</f>
        <v>Hawkwell West</v>
      </c>
      <c r="AG75" s="1" t="e">
        <f>VLOOKUP(C75,'[2]11 2021 - PEOPLE EXPORT'!$A:$C,2,FALSE)</f>
        <v>#N/A</v>
      </c>
      <c r="AH75" s="1" t="e">
        <f>VLOOKUP(C75,'[2]11 2021 - PEOPLE EXPORT'!$A:$C,3,FALSE)</f>
        <v>#N/A</v>
      </c>
    </row>
    <row r="76" spans="1:34" x14ac:dyDescent="0.25">
      <c r="A76">
        <v>513</v>
      </c>
      <c r="B76" t="s">
        <v>1116</v>
      </c>
      <c r="C76" t="s">
        <v>1125</v>
      </c>
      <c r="D76" t="s">
        <v>1132</v>
      </c>
      <c r="E76" t="s">
        <v>215</v>
      </c>
      <c r="G76" t="s">
        <v>64</v>
      </c>
      <c r="H76" t="s">
        <v>103</v>
      </c>
      <c r="I76" t="s">
        <v>37</v>
      </c>
      <c r="J76" t="s">
        <v>38</v>
      </c>
      <c r="L76" t="s">
        <v>38</v>
      </c>
      <c r="M76" t="s">
        <v>38</v>
      </c>
      <c r="N76" t="s">
        <v>38</v>
      </c>
      <c r="O76" t="s">
        <v>40</v>
      </c>
      <c r="P76" t="s">
        <v>38</v>
      </c>
      <c r="Q76" t="s">
        <v>40</v>
      </c>
      <c r="R76" t="s">
        <v>38</v>
      </c>
      <c r="S76" t="s">
        <v>38</v>
      </c>
      <c r="T76" t="s">
        <v>38</v>
      </c>
      <c r="U76" t="s">
        <v>38</v>
      </c>
      <c r="V76" t="s">
        <v>38</v>
      </c>
      <c r="W76" t="s">
        <v>38</v>
      </c>
      <c r="X76" t="s">
        <v>38</v>
      </c>
      <c r="Y76" t="s">
        <v>38</v>
      </c>
      <c r="Z76" t="s">
        <v>38</v>
      </c>
      <c r="AA76" s="8">
        <v>44217</v>
      </c>
      <c r="AB76" s="8">
        <v>44582</v>
      </c>
      <c r="AC76" t="s">
        <v>41</v>
      </c>
      <c r="AD76" t="s">
        <v>42</v>
      </c>
      <c r="AE76" s="1" t="str">
        <f t="shared" si="1"/>
        <v>28 High Street Rayleigh Essex.SS6 7EF</v>
      </c>
      <c r="AF76" s="34" t="s">
        <v>1219</v>
      </c>
      <c r="AG76" s="1" t="e">
        <f>VLOOKUP(C76,'[2]11 2021 - PEOPLE EXPORT'!$A:$C,2,FALSE)</f>
        <v>#N/A</v>
      </c>
      <c r="AH76" s="1" t="e">
        <f>VLOOKUP(C76,'[2]11 2021 - PEOPLE EXPORT'!$A:$C,3,FALSE)</f>
        <v>#N/A</v>
      </c>
    </row>
    <row r="77" spans="1:34" x14ac:dyDescent="0.25">
      <c r="A77">
        <v>78</v>
      </c>
      <c r="B77" t="s">
        <v>373</v>
      </c>
      <c r="C77" t="s">
        <v>372</v>
      </c>
      <c r="D77" t="s">
        <v>374</v>
      </c>
      <c r="F77" t="s">
        <v>149</v>
      </c>
      <c r="G77" t="s">
        <v>35</v>
      </c>
      <c r="H77" t="s">
        <v>375</v>
      </c>
      <c r="I77" t="s">
        <v>276</v>
      </c>
      <c r="J77" t="s">
        <v>38</v>
      </c>
      <c r="K77" t="s">
        <v>50</v>
      </c>
      <c r="L77" t="s">
        <v>38</v>
      </c>
      <c r="M77" t="s">
        <v>38</v>
      </c>
      <c r="N77" t="s">
        <v>40</v>
      </c>
      <c r="O77" t="s">
        <v>38</v>
      </c>
      <c r="P77" t="s">
        <v>38</v>
      </c>
      <c r="Q77" t="s">
        <v>38</v>
      </c>
      <c r="R77" t="s">
        <v>40</v>
      </c>
      <c r="W77" t="s">
        <v>40</v>
      </c>
      <c r="X77" t="s">
        <v>40</v>
      </c>
      <c r="Y77" t="s">
        <v>40</v>
      </c>
      <c r="Z77" t="s">
        <v>40</v>
      </c>
      <c r="AA77" s="8">
        <v>42208</v>
      </c>
      <c r="AB77" s="8">
        <v>44791</v>
      </c>
      <c r="AC77" t="s">
        <v>41</v>
      </c>
      <c r="AD77" t="s">
        <v>42</v>
      </c>
      <c r="AE77" s="1" t="str">
        <f t="shared" si="1"/>
        <v>HIGHAMS ROAD HOCKLEY ESSEX.SS5 4DG</v>
      </c>
      <c r="AF77" s="34" t="str">
        <f>VLOOKUP(C77,'[1]11 2021 - Premises Licences'!$B:$AS,44,FALSE)</f>
        <v>Hockley</v>
      </c>
      <c r="AG77" s="1" t="str">
        <f>VLOOKUP(C77,'[2]11 2021 - PEOPLE EXPORT'!$A:$C,2,FALSE)</f>
        <v>N/A</v>
      </c>
      <c r="AH77" s="1" t="str">
        <f>VLOOKUP(C77,'[2]11 2021 - PEOPLE EXPORT'!$A:$C,3,FALSE)</f>
        <v>Hockley Bowls Club</v>
      </c>
    </row>
    <row r="78" spans="1:34" x14ac:dyDescent="0.25">
      <c r="A78">
        <v>80</v>
      </c>
      <c r="B78" t="s">
        <v>383</v>
      </c>
      <c r="C78" t="s">
        <v>382</v>
      </c>
      <c r="D78" t="s">
        <v>384</v>
      </c>
      <c r="F78" t="s">
        <v>149</v>
      </c>
      <c r="G78" t="s">
        <v>35</v>
      </c>
      <c r="H78" t="s">
        <v>385</v>
      </c>
      <c r="I78" t="s">
        <v>88</v>
      </c>
      <c r="J78" t="s">
        <v>38</v>
      </c>
      <c r="K78" t="s">
        <v>50</v>
      </c>
      <c r="L78" t="s">
        <v>38</v>
      </c>
      <c r="M78" t="s">
        <v>38</v>
      </c>
      <c r="N78" t="s">
        <v>40</v>
      </c>
      <c r="O78" t="s">
        <v>38</v>
      </c>
      <c r="P78" t="s">
        <v>38</v>
      </c>
      <c r="Q78" t="s">
        <v>40</v>
      </c>
      <c r="R78" t="s">
        <v>40</v>
      </c>
      <c r="S78" t="s">
        <v>40</v>
      </c>
      <c r="T78" t="s">
        <v>40</v>
      </c>
      <c r="U78" t="s">
        <v>40</v>
      </c>
      <c r="V78" t="s">
        <v>40</v>
      </c>
      <c r="W78" t="s">
        <v>40</v>
      </c>
      <c r="X78" t="s">
        <v>40</v>
      </c>
      <c r="Y78" t="s">
        <v>40</v>
      </c>
      <c r="Z78" t="s">
        <v>40</v>
      </c>
      <c r="AA78" s="8">
        <v>42039</v>
      </c>
      <c r="AB78" s="8">
        <v>44782</v>
      </c>
      <c r="AC78" t="s">
        <v>41</v>
      </c>
      <c r="AD78" t="s">
        <v>42</v>
      </c>
      <c r="AE78" s="1" t="str">
        <f t="shared" si="1"/>
        <v>WESTMINSTER DRIVE HOCKLEY ESSEX.SS5 4XD</v>
      </c>
      <c r="AF78" s="34" t="str">
        <f>VLOOKUP(C78,'[1]11 2021 - Premises Licences'!$B:$AS,44,FALSE)</f>
        <v>Hockley</v>
      </c>
      <c r="AG78" s="1" t="str">
        <f>VLOOKUP(C78,'[2]11 2021 - PEOPLE EXPORT'!$A:$C,2,FALSE)</f>
        <v>Sarah Hammond</v>
      </c>
      <c r="AH78" s="1" t="str">
        <f>VLOOKUP(C78,'[2]11 2021 - PEOPLE EXPORT'!$A:$C,3,FALSE)</f>
        <v>Hockley Community Centre Association</v>
      </c>
    </row>
    <row r="79" spans="1:34" x14ac:dyDescent="0.25">
      <c r="A79">
        <v>82</v>
      </c>
      <c r="B79" t="s">
        <v>1201</v>
      </c>
      <c r="C79" t="s">
        <v>1202</v>
      </c>
      <c r="D79" t="s">
        <v>1203</v>
      </c>
      <c r="F79" t="s">
        <v>149</v>
      </c>
      <c r="G79" t="s">
        <v>35</v>
      </c>
      <c r="H79" t="s">
        <v>1204</v>
      </c>
      <c r="I79" t="s">
        <v>94</v>
      </c>
      <c r="J79" t="s">
        <v>38</v>
      </c>
      <c r="K79" t="s">
        <v>50</v>
      </c>
      <c r="L79" t="s">
        <v>38</v>
      </c>
      <c r="M79" t="s">
        <v>40</v>
      </c>
      <c r="N79" t="s">
        <v>38</v>
      </c>
      <c r="O79" t="s">
        <v>38</v>
      </c>
      <c r="P79" t="s">
        <v>38</v>
      </c>
      <c r="Q79" t="s">
        <v>38</v>
      </c>
      <c r="Z79" t="s">
        <v>38</v>
      </c>
      <c r="AB79" s="8">
        <v>43941</v>
      </c>
      <c r="AC79" t="s">
        <v>1184</v>
      </c>
      <c r="AD79" t="s">
        <v>42</v>
      </c>
      <c r="AE79" s="1" t="str">
        <f t="shared" si="1"/>
        <v>6 ALDERMANS HILL HOCKLEY ESSEX.SS5 4RW</v>
      </c>
      <c r="AF79" s="34" t="str">
        <f>VLOOKUP(C79,'[1]11 2021 - Premises Licences'!$B:$AS,44,FALSE)</f>
        <v xml:space="preserve">Hockley	</v>
      </c>
      <c r="AG79" s="1" t="str">
        <f>VLOOKUP(C79,'[2]11 2021 - PEOPLE EXPORT'!$A:$C,2,FALSE)</f>
        <v>Chandrakant G. PRAJAPATI</v>
      </c>
      <c r="AH79" s="1" t="str">
        <f>VLOOKUP(C79,'[2]11 2021 - PEOPLE EXPORT'!$A:$C,3,FALSE)</f>
        <v>Chandrakant G. PRAJAPATI</v>
      </c>
    </row>
    <row r="80" spans="1:34" x14ac:dyDescent="0.25">
      <c r="A80">
        <v>81</v>
      </c>
      <c r="B80" t="s">
        <v>387</v>
      </c>
      <c r="C80" t="s">
        <v>386</v>
      </c>
      <c r="D80" t="s">
        <v>388</v>
      </c>
      <c r="F80" t="s">
        <v>149</v>
      </c>
      <c r="G80" t="s">
        <v>35</v>
      </c>
      <c r="H80" t="s">
        <v>1172</v>
      </c>
      <c r="I80" t="s">
        <v>94</v>
      </c>
      <c r="J80" t="s">
        <v>38</v>
      </c>
      <c r="K80" t="s">
        <v>50</v>
      </c>
      <c r="L80" t="s">
        <v>38</v>
      </c>
      <c r="M80" t="s">
        <v>40</v>
      </c>
      <c r="N80" t="s">
        <v>38</v>
      </c>
      <c r="O80" t="s">
        <v>38</v>
      </c>
      <c r="P80" t="s">
        <v>38</v>
      </c>
      <c r="Q80" t="s">
        <v>38</v>
      </c>
      <c r="Z80" t="s">
        <v>38</v>
      </c>
      <c r="AA80" s="8">
        <v>40450</v>
      </c>
      <c r="AB80" s="8">
        <v>44862</v>
      </c>
      <c r="AC80" t="s">
        <v>41</v>
      </c>
      <c r="AD80" t="s">
        <v>42</v>
      </c>
      <c r="AE80" s="1" t="str">
        <f t="shared" si="1"/>
        <v>1 BROAD PARADE HOCKLEY ESSEX.SS5 5DA</v>
      </c>
      <c r="AF80" s="34" t="str">
        <f>VLOOKUP(C80,'[1]11 2021 - Premises Licences'!$B:$AS,44,FALSE)</f>
        <v>Hockley</v>
      </c>
      <c r="AG80" s="1" t="str">
        <f>VLOOKUP(C80,'[2]11 2021 - PEOPLE EXPORT'!$A:$C,2,FALSE)</f>
        <v>Meltem Kupeli</v>
      </c>
      <c r="AH80" s="1" t="str">
        <f>VLOOKUP(C80,'[2]11 2021 - PEOPLE EXPORT'!$A:$C,3,FALSE)</f>
        <v>Meltem Kupeli</v>
      </c>
    </row>
    <row r="81" spans="1:34" x14ac:dyDescent="0.25">
      <c r="A81">
        <v>83</v>
      </c>
      <c r="B81" t="s">
        <v>391</v>
      </c>
      <c r="C81" t="s">
        <v>390</v>
      </c>
      <c r="D81" t="s">
        <v>392</v>
      </c>
      <c r="F81" t="s">
        <v>149</v>
      </c>
      <c r="G81" t="s">
        <v>35</v>
      </c>
      <c r="H81" t="s">
        <v>393</v>
      </c>
      <c r="I81" t="s">
        <v>348</v>
      </c>
      <c r="J81" t="s">
        <v>40</v>
      </c>
      <c r="K81" t="s">
        <v>394</v>
      </c>
      <c r="L81" t="s">
        <v>38</v>
      </c>
      <c r="M81" t="s">
        <v>38</v>
      </c>
      <c r="N81" t="s">
        <v>38</v>
      </c>
      <c r="O81" t="s">
        <v>40</v>
      </c>
      <c r="P81" t="s">
        <v>38</v>
      </c>
      <c r="R81" t="s">
        <v>40</v>
      </c>
      <c r="X81" t="s">
        <v>40</v>
      </c>
      <c r="Y81" t="s">
        <v>40</v>
      </c>
      <c r="Z81" t="s">
        <v>38</v>
      </c>
      <c r="AB81" s="8">
        <v>44762</v>
      </c>
      <c r="AC81" t="s">
        <v>41</v>
      </c>
      <c r="AD81" t="s">
        <v>350</v>
      </c>
      <c r="AE81" s="1" t="str">
        <f t="shared" si="1"/>
        <v>FOLLY LANE HOCKLEY ESSEX.SS5 4SE</v>
      </c>
      <c r="AF81" s="34" t="s">
        <v>1219</v>
      </c>
      <c r="AG81" s="1" t="e">
        <f>VLOOKUP(C81,'[2]11 2021 - PEOPLE EXPORT'!$A:$C,2,FALSE)</f>
        <v>#N/A</v>
      </c>
      <c r="AH81" s="1" t="e">
        <f>VLOOKUP(C81,'[2]11 2021 - PEOPLE EXPORT'!$A:$C,3,FALSE)</f>
        <v>#N/A</v>
      </c>
    </row>
    <row r="82" spans="1:34" x14ac:dyDescent="0.25">
      <c r="A82">
        <v>503</v>
      </c>
      <c r="B82" t="s">
        <v>824</v>
      </c>
      <c r="C82" t="s">
        <v>823</v>
      </c>
      <c r="D82" t="s">
        <v>825</v>
      </c>
      <c r="F82" t="s">
        <v>826</v>
      </c>
      <c r="G82" t="s">
        <v>64</v>
      </c>
      <c r="H82" t="s">
        <v>163</v>
      </c>
      <c r="I82" t="s">
        <v>827</v>
      </c>
      <c r="J82" t="s">
        <v>38</v>
      </c>
      <c r="L82" t="s">
        <v>38</v>
      </c>
      <c r="M82" t="s">
        <v>38</v>
      </c>
      <c r="N82" t="s">
        <v>38</v>
      </c>
      <c r="O82" t="s">
        <v>40</v>
      </c>
      <c r="P82" t="s">
        <v>38</v>
      </c>
      <c r="Q82" t="s">
        <v>40</v>
      </c>
      <c r="R82" t="s">
        <v>40</v>
      </c>
      <c r="S82" t="s">
        <v>38</v>
      </c>
      <c r="T82" t="s">
        <v>40</v>
      </c>
      <c r="U82" t="s">
        <v>38</v>
      </c>
      <c r="V82" t="s">
        <v>38</v>
      </c>
      <c r="W82" t="s">
        <v>38</v>
      </c>
      <c r="X82" t="s">
        <v>38</v>
      </c>
      <c r="Y82" t="s">
        <v>38</v>
      </c>
      <c r="Z82" t="s">
        <v>38</v>
      </c>
      <c r="AA82" s="8">
        <v>43803</v>
      </c>
      <c r="AB82" s="8">
        <v>2958465</v>
      </c>
      <c r="AC82" t="s">
        <v>41</v>
      </c>
      <c r="AD82" t="s">
        <v>42</v>
      </c>
      <c r="AE82" s="1" t="str">
        <f t="shared" si="1"/>
        <v>Hockley Road Hockley Essex.SS5 4RN</v>
      </c>
      <c r="AF82" s="34" t="s">
        <v>1219</v>
      </c>
      <c r="AG82" s="1" t="str">
        <f>VLOOKUP(C82,'[2]11 2021 - PEOPLE EXPORT'!$A:$C,2,FALSE)</f>
        <v>Sharon Lesley Longshaw</v>
      </c>
      <c r="AH82" s="1" t="str">
        <f>VLOOKUP(C82,'[2]11 2021 - PEOPLE EXPORT'!$A:$C,3,FALSE)</f>
        <v xml:space="preserve">Rochford District Council </v>
      </c>
    </row>
    <row r="83" spans="1:34" x14ac:dyDescent="0.25">
      <c r="A83">
        <v>85</v>
      </c>
      <c r="B83" t="s">
        <v>399</v>
      </c>
      <c r="C83" t="s">
        <v>398</v>
      </c>
      <c r="D83" t="s">
        <v>400</v>
      </c>
      <c r="E83" t="s">
        <v>401</v>
      </c>
      <c r="F83" t="s">
        <v>34</v>
      </c>
      <c r="G83" t="s">
        <v>35</v>
      </c>
      <c r="H83" t="s">
        <v>121</v>
      </c>
      <c r="I83" t="s">
        <v>94</v>
      </c>
      <c r="J83" t="s">
        <v>38</v>
      </c>
      <c r="K83" t="s">
        <v>50</v>
      </c>
      <c r="L83" t="s">
        <v>38</v>
      </c>
      <c r="M83" t="s">
        <v>40</v>
      </c>
      <c r="N83" t="s">
        <v>38</v>
      </c>
      <c r="O83" t="s">
        <v>38</v>
      </c>
      <c r="P83" t="s">
        <v>38</v>
      </c>
      <c r="Q83" t="s">
        <v>38</v>
      </c>
      <c r="Z83" t="s">
        <v>38</v>
      </c>
      <c r="AA83" s="8">
        <v>40927</v>
      </c>
      <c r="AB83" s="8">
        <v>44608</v>
      </c>
      <c r="AC83" t="s">
        <v>41</v>
      </c>
      <c r="AD83" t="s">
        <v>42</v>
      </c>
      <c r="AE83" s="1" t="str">
        <f t="shared" si="1"/>
        <v>UNIT 5 SOUTHEND AIRPORT RETAIL ROCHFORD ROAD ROCHFORD ESSEX.SS2 6FW</v>
      </c>
      <c r="AF83" s="34" t="str">
        <f>VLOOKUP(C83,'[1]11 2021 - Premises Licences'!$B:$AS,44,FALSE)</f>
        <v>Rochford</v>
      </c>
      <c r="AG83" s="1" t="str">
        <f>VLOOKUP(C83,'[2]11 2021 - PEOPLE EXPORT'!$A:$C,2,FALSE)</f>
        <v>Peter Gilbert</v>
      </c>
      <c r="AH83" s="1" t="str">
        <f>VLOOKUP(C83,'[2]11 2021 - PEOPLE EXPORT'!$A:$C,3,FALSE)</f>
        <v>T J Morris Ltd t/a Home Bargains</v>
      </c>
    </row>
    <row r="84" spans="1:34" x14ac:dyDescent="0.25">
      <c r="A84">
        <v>86</v>
      </c>
      <c r="B84" t="s">
        <v>403</v>
      </c>
      <c r="C84" t="s">
        <v>402</v>
      </c>
      <c r="D84" t="s">
        <v>404</v>
      </c>
      <c r="F84" t="s">
        <v>34</v>
      </c>
      <c r="G84" t="s">
        <v>35</v>
      </c>
      <c r="H84" t="s">
        <v>405</v>
      </c>
      <c r="I84" t="s">
        <v>56</v>
      </c>
      <c r="J84" t="s">
        <v>40</v>
      </c>
      <c r="K84" t="s">
        <v>154</v>
      </c>
      <c r="L84" t="s">
        <v>38</v>
      </c>
      <c r="M84" t="s">
        <v>38</v>
      </c>
      <c r="N84" t="s">
        <v>38</v>
      </c>
      <c r="O84" t="s">
        <v>40</v>
      </c>
      <c r="P84" t="s">
        <v>38</v>
      </c>
      <c r="Q84" t="s">
        <v>40</v>
      </c>
      <c r="R84" t="s">
        <v>40</v>
      </c>
      <c r="T84" t="s">
        <v>40</v>
      </c>
      <c r="U84" t="s">
        <v>40</v>
      </c>
      <c r="W84" t="s">
        <v>40</v>
      </c>
      <c r="X84" t="s">
        <v>40</v>
      </c>
      <c r="Y84" t="s">
        <v>40</v>
      </c>
      <c r="Z84" t="s">
        <v>40</v>
      </c>
      <c r="AA84" s="8">
        <v>38595</v>
      </c>
      <c r="AB84" s="8">
        <v>44448</v>
      </c>
      <c r="AC84" t="s">
        <v>41</v>
      </c>
      <c r="AD84" t="s">
        <v>42</v>
      </c>
      <c r="AE84" s="1" t="str">
        <f t="shared" si="1"/>
        <v>1 SOUTHEND ROAD ROCHFORD ESSEX.SS4 1HA</v>
      </c>
      <c r="AF84" s="34" t="str">
        <f>VLOOKUP(C84,'[1]11 2021 - Premises Licences'!$B:$AS,44,FALSE)</f>
        <v>Rochford</v>
      </c>
      <c r="AG84" s="1" t="str">
        <f>VLOOKUP(C84,'[2]11 2021 - PEOPLE EXPORT'!$A:$C,2,FALSE)</f>
        <v>Nickola Hood</v>
      </c>
      <c r="AH84" s="1" t="str">
        <f>VLOOKUP(C84,'[2]11 2021 - PEOPLE EXPORT'!$A:$C,3,FALSE)</f>
        <v>Wellington Pub Company</v>
      </c>
    </row>
    <row r="85" spans="1:34" x14ac:dyDescent="0.25">
      <c r="A85">
        <v>88</v>
      </c>
      <c r="B85" t="s">
        <v>411</v>
      </c>
      <c r="C85" t="s">
        <v>410</v>
      </c>
      <c r="D85" t="s">
        <v>412</v>
      </c>
      <c r="E85" t="s">
        <v>68</v>
      </c>
      <c r="F85" t="s">
        <v>149</v>
      </c>
      <c r="G85" t="s">
        <v>35</v>
      </c>
      <c r="H85" t="s">
        <v>413</v>
      </c>
      <c r="I85" t="s">
        <v>137</v>
      </c>
      <c r="J85" t="s">
        <v>40</v>
      </c>
      <c r="K85" t="s">
        <v>414</v>
      </c>
      <c r="L85" t="s">
        <v>38</v>
      </c>
      <c r="M85" t="s">
        <v>38</v>
      </c>
      <c r="N85" t="s">
        <v>38</v>
      </c>
      <c r="O85" t="s">
        <v>40</v>
      </c>
      <c r="P85" t="s">
        <v>38</v>
      </c>
      <c r="Q85" t="s">
        <v>40</v>
      </c>
      <c r="R85" t="s">
        <v>40</v>
      </c>
      <c r="S85" t="s">
        <v>40</v>
      </c>
      <c r="T85" t="s">
        <v>40</v>
      </c>
      <c r="U85" t="s">
        <v>40</v>
      </c>
      <c r="W85" t="s">
        <v>40</v>
      </c>
      <c r="X85" t="s">
        <v>40</v>
      </c>
      <c r="Y85" t="s">
        <v>40</v>
      </c>
      <c r="Z85" t="s">
        <v>40</v>
      </c>
      <c r="AA85" s="8">
        <v>39629</v>
      </c>
      <c r="AB85" s="8">
        <v>44803</v>
      </c>
      <c r="AC85" t="s">
        <v>41</v>
      </c>
      <c r="AD85" t="s">
        <v>42</v>
      </c>
      <c r="AE85" s="1" t="str">
        <f t="shared" si="1"/>
        <v>LOWER ROAD HULLBRIDGE HOCKLEY ESSEX.SS5 6BJ</v>
      </c>
      <c r="AF85" s="34" t="str">
        <f>VLOOKUP(C85,'[1]11 2021 - Premises Licences'!$B:$AS,44,FALSE)</f>
        <v>Hullbridge</v>
      </c>
      <c r="AG85" s="1" t="str">
        <f>VLOOKUP(C85,'[2]11 2021 - PEOPLE EXPORT'!$A:$C,2,FALSE)</f>
        <v>Lesley Pettifer</v>
      </c>
      <c r="AH85" s="1" t="str">
        <f>VLOOKUP(C85,'[2]11 2021 - PEOPLE EXPORT'!$A:$C,3,FALSE)</f>
        <v>Hullbridge Sports &amp; Social Club</v>
      </c>
    </row>
    <row r="86" spans="1:34" x14ac:dyDescent="0.25">
      <c r="A86">
        <v>87</v>
      </c>
      <c r="B86" t="s">
        <v>407</v>
      </c>
      <c r="C86" t="s">
        <v>406</v>
      </c>
      <c r="D86" t="s">
        <v>408</v>
      </c>
      <c r="E86" t="s">
        <v>68</v>
      </c>
      <c r="F86" t="s">
        <v>149</v>
      </c>
      <c r="G86" t="s">
        <v>35</v>
      </c>
      <c r="H86" t="s">
        <v>409</v>
      </c>
      <c r="I86" t="s">
        <v>88</v>
      </c>
      <c r="J86" t="s">
        <v>40</v>
      </c>
      <c r="K86" t="s">
        <v>50</v>
      </c>
      <c r="L86" t="s">
        <v>38</v>
      </c>
      <c r="M86" t="s">
        <v>38</v>
      </c>
      <c r="N86" t="s">
        <v>38</v>
      </c>
      <c r="O86" t="s">
        <v>40</v>
      </c>
      <c r="P86" t="s">
        <v>38</v>
      </c>
      <c r="Q86" t="s">
        <v>40</v>
      </c>
      <c r="R86" t="s">
        <v>40</v>
      </c>
      <c r="S86" t="s">
        <v>40</v>
      </c>
      <c r="T86" t="s">
        <v>40</v>
      </c>
      <c r="U86" t="s">
        <v>40</v>
      </c>
      <c r="W86" t="s">
        <v>40</v>
      </c>
      <c r="X86" t="s">
        <v>40</v>
      </c>
      <c r="Y86" t="s">
        <v>40</v>
      </c>
      <c r="Z86" t="s">
        <v>40</v>
      </c>
      <c r="AA86" s="8">
        <v>38516</v>
      </c>
      <c r="AB86" s="8">
        <v>44733</v>
      </c>
      <c r="AC86" t="s">
        <v>41</v>
      </c>
      <c r="AD86" t="s">
        <v>42</v>
      </c>
      <c r="AE86" s="1" t="str">
        <f t="shared" si="1"/>
        <v>POOLES LANE HULLBRIDGE HOCKLEY ESSEX.SS5 6PA</v>
      </c>
      <c r="AF86" s="34" t="str">
        <f>VLOOKUP(C86,'[1]11 2021 - Premises Licences'!$B:$AS,44,FALSE)</f>
        <v>Hullbridge</v>
      </c>
      <c r="AG86" s="1" t="str">
        <f>VLOOKUP(C86,'[2]11 2021 - PEOPLE EXPORT'!$A:$C,2,FALSE)</f>
        <v>Kelly Lampard</v>
      </c>
      <c r="AH86" s="1" t="str">
        <f>VLOOKUP(C86,'[2]11 2021 - PEOPLE EXPORT'!$A:$C,3,FALSE)</f>
        <v>Hullbridge Community Association Social Club</v>
      </c>
    </row>
    <row r="87" spans="1:34" x14ac:dyDescent="0.25">
      <c r="A87">
        <v>89</v>
      </c>
      <c r="B87" t="s">
        <v>416</v>
      </c>
      <c r="C87" t="s">
        <v>415</v>
      </c>
      <c r="D87" t="s">
        <v>408</v>
      </c>
      <c r="E87" t="s">
        <v>68</v>
      </c>
      <c r="F87" t="s">
        <v>149</v>
      </c>
      <c r="G87" t="s">
        <v>35</v>
      </c>
      <c r="H87" t="s">
        <v>409</v>
      </c>
      <c r="I87" t="s">
        <v>276</v>
      </c>
      <c r="J87" t="s">
        <v>40</v>
      </c>
      <c r="K87" t="s">
        <v>154</v>
      </c>
      <c r="L87" t="s">
        <v>38</v>
      </c>
      <c r="M87" t="s">
        <v>38</v>
      </c>
      <c r="N87" t="s">
        <v>38</v>
      </c>
      <c r="O87" t="s">
        <v>40</v>
      </c>
      <c r="P87" t="s">
        <v>38</v>
      </c>
      <c r="Q87" t="s">
        <v>40</v>
      </c>
      <c r="R87" t="s">
        <v>40</v>
      </c>
      <c r="S87" t="s">
        <v>40</v>
      </c>
      <c r="T87" t="s">
        <v>40</v>
      </c>
      <c r="U87" t="s">
        <v>40</v>
      </c>
      <c r="W87" t="s">
        <v>40</v>
      </c>
      <c r="X87" t="s">
        <v>40</v>
      </c>
      <c r="Y87" t="s">
        <v>40</v>
      </c>
      <c r="Z87" t="s">
        <v>40</v>
      </c>
      <c r="AA87" s="8">
        <v>38572</v>
      </c>
      <c r="AB87" s="8">
        <v>44803</v>
      </c>
      <c r="AC87" t="s">
        <v>41</v>
      </c>
      <c r="AD87" t="s">
        <v>42</v>
      </c>
      <c r="AE87" s="1" t="str">
        <f t="shared" si="1"/>
        <v>POOLES LANE HULLBRIDGE HOCKLEY ESSEX.SS5 6PA</v>
      </c>
      <c r="AF87" s="34" t="str">
        <f>VLOOKUP(C87,'[1]11 2021 - Premises Licences'!$B:$AS,44,FALSE)</f>
        <v>Hullbridge</v>
      </c>
      <c r="AG87" s="1" t="str">
        <f>VLOOKUP(C87,'[2]11 2021 - PEOPLE EXPORT'!$A:$C,2,FALSE)</f>
        <v>John Charles Buckfield</v>
      </c>
      <c r="AH87" s="1" t="str">
        <f>VLOOKUP(C87,'[2]11 2021 - PEOPLE EXPORT'!$A:$C,3,FALSE)</f>
        <v>John Charles &amp; Tony John Buckfield</v>
      </c>
    </row>
    <row r="88" spans="1:34" x14ac:dyDescent="0.25">
      <c r="A88">
        <v>90</v>
      </c>
      <c r="B88" t="s">
        <v>418</v>
      </c>
      <c r="C88" t="s">
        <v>417</v>
      </c>
      <c r="D88" t="s">
        <v>419</v>
      </c>
      <c r="F88" t="s">
        <v>47</v>
      </c>
      <c r="G88" t="s">
        <v>35</v>
      </c>
      <c r="H88" t="s">
        <v>141</v>
      </c>
      <c r="I88" t="s">
        <v>83</v>
      </c>
      <c r="J88" t="s">
        <v>38</v>
      </c>
      <c r="K88" t="s">
        <v>50</v>
      </c>
      <c r="L88" t="s">
        <v>38</v>
      </c>
      <c r="M88" t="s">
        <v>40</v>
      </c>
      <c r="N88" t="s">
        <v>38</v>
      </c>
      <c r="O88" t="s">
        <v>38</v>
      </c>
      <c r="P88" t="s">
        <v>38</v>
      </c>
      <c r="Q88" t="s">
        <v>38</v>
      </c>
      <c r="Z88" t="s">
        <v>38</v>
      </c>
      <c r="AA88" s="8">
        <v>38560</v>
      </c>
      <c r="AB88" s="8">
        <v>44771</v>
      </c>
      <c r="AC88" t="s">
        <v>41</v>
      </c>
      <c r="AD88" t="s">
        <v>42</v>
      </c>
      <c r="AE88" s="1" t="str">
        <f t="shared" si="1"/>
        <v>149/153 HIGH STREET RAYLEIGH ESSEX.SS6 7QA</v>
      </c>
      <c r="AF88" s="34" t="str">
        <f>VLOOKUP(C88,'[1]11 2021 - Premises Licences'!$B:$AS,44,FALSE)</f>
        <v>Whitehouse</v>
      </c>
      <c r="AG88" s="1" t="str">
        <f>VLOOKUP(C88,'[2]11 2021 - PEOPLE EXPORT'!$A:$C,2,FALSE)</f>
        <v>Sarah Wilton</v>
      </c>
      <c r="AH88" s="1" t="str">
        <f>VLOOKUP(C88,'[2]11 2021 - PEOPLE EXPORT'!$A:$C,3,FALSE)</f>
        <v>Iceland Foods Ltd</v>
      </c>
    </row>
    <row r="89" spans="1:34" x14ac:dyDescent="0.25">
      <c r="A89">
        <v>91</v>
      </c>
      <c r="B89" t="s">
        <v>421</v>
      </c>
      <c r="C89" t="s">
        <v>420</v>
      </c>
      <c r="D89" t="s">
        <v>422</v>
      </c>
      <c r="E89" t="s">
        <v>68</v>
      </c>
      <c r="F89" t="s">
        <v>149</v>
      </c>
      <c r="G89" t="s">
        <v>35</v>
      </c>
      <c r="H89" t="s">
        <v>423</v>
      </c>
      <c r="I89" t="s">
        <v>94</v>
      </c>
      <c r="J89" t="s">
        <v>38</v>
      </c>
      <c r="K89" t="s">
        <v>50</v>
      </c>
      <c r="L89" t="s">
        <v>38</v>
      </c>
      <c r="M89" t="s">
        <v>40</v>
      </c>
      <c r="N89" t="s">
        <v>38</v>
      </c>
      <c r="O89" t="s">
        <v>38</v>
      </c>
      <c r="P89" t="s">
        <v>38</v>
      </c>
      <c r="Q89" t="s">
        <v>38</v>
      </c>
      <c r="Z89" t="s">
        <v>38</v>
      </c>
      <c r="AA89" s="8">
        <v>39234</v>
      </c>
      <c r="AB89" s="8">
        <v>44743</v>
      </c>
      <c r="AC89" t="s">
        <v>41</v>
      </c>
      <c r="AD89" t="s">
        <v>42</v>
      </c>
      <c r="AE89" s="1" t="str">
        <f t="shared" si="1"/>
        <v>259 FERRY ROAD HULLBRIDGE HOCKLEY ESSEX.SS5 6NA</v>
      </c>
      <c r="AF89" s="34" t="str">
        <f>VLOOKUP(C89,'[1]11 2021 - Premises Licences'!$B:$AS,44,FALSE)</f>
        <v>Hullbridge</v>
      </c>
      <c r="AG89" s="1" t="str">
        <f>VLOOKUP(C89,'[2]11 2021 - PEOPLE EXPORT'!$A:$C,2,FALSE)</f>
        <v>Pritesh Kumar Patel</v>
      </c>
      <c r="AH89" s="1" t="str">
        <f>VLOOKUP(C89,'[2]11 2021 - PEOPLE EXPORT'!$A:$C,3,FALSE)</f>
        <v>Pritesh Kumar Patel</v>
      </c>
    </row>
    <row r="90" spans="1:34" x14ac:dyDescent="0.25">
      <c r="A90">
        <v>76</v>
      </c>
      <c r="B90" t="s">
        <v>365</v>
      </c>
      <c r="C90" t="s">
        <v>364</v>
      </c>
      <c r="D90" t="s">
        <v>366</v>
      </c>
      <c r="F90" t="s">
        <v>47</v>
      </c>
      <c r="G90" t="s">
        <v>35</v>
      </c>
      <c r="H90" t="s">
        <v>367</v>
      </c>
      <c r="I90" t="s">
        <v>94</v>
      </c>
      <c r="J90" t="s">
        <v>38</v>
      </c>
      <c r="K90" t="s">
        <v>50</v>
      </c>
      <c r="L90" t="s">
        <v>38</v>
      </c>
      <c r="M90" t="s">
        <v>40</v>
      </c>
      <c r="N90" t="s">
        <v>38</v>
      </c>
      <c r="O90" t="s">
        <v>38</v>
      </c>
      <c r="P90" t="s">
        <v>38</v>
      </c>
      <c r="Q90" t="s">
        <v>38</v>
      </c>
      <c r="R90" t="s">
        <v>38</v>
      </c>
      <c r="S90" t="s">
        <v>38</v>
      </c>
      <c r="T90" t="s">
        <v>38</v>
      </c>
      <c r="U90" t="s">
        <v>38</v>
      </c>
      <c r="V90" t="s">
        <v>38</v>
      </c>
      <c r="W90" t="s">
        <v>38</v>
      </c>
      <c r="X90" t="s">
        <v>38</v>
      </c>
      <c r="Y90" t="s">
        <v>38</v>
      </c>
      <c r="Z90" t="s">
        <v>38</v>
      </c>
      <c r="AA90" s="8">
        <v>38534</v>
      </c>
      <c r="AB90" s="8">
        <v>44743</v>
      </c>
      <c r="AC90" t="s">
        <v>41</v>
      </c>
      <c r="AD90" t="s">
        <v>42</v>
      </c>
      <c r="AE90" s="1" t="str">
        <f t="shared" si="1"/>
        <v>83 EASTWOOD ROAD RAYLEIGH ESSEX.SS6 7JN</v>
      </c>
      <c r="AF90" s="34" t="str">
        <f>VLOOKUP(C90,'[1]11 2021 - Premises Licences'!$B:$AS,44,FALSE)</f>
        <v>Rayleigh Central</v>
      </c>
      <c r="AG90" s="1" t="str">
        <f>VLOOKUP(C90,'[2]11 2021 - PEOPLE EXPORT'!$A:$C,2,FALSE)</f>
        <v>JIGNESHKUMAR PATEL</v>
      </c>
      <c r="AH90" s="1" t="str">
        <f>VLOOKUP(C90,'[2]11 2021 - PEOPLE EXPORT'!$A:$C,3,FALSE)</f>
        <v>JIGNESHKUMAR PATEL</v>
      </c>
    </row>
    <row r="91" spans="1:34" x14ac:dyDescent="0.25">
      <c r="A91">
        <v>93</v>
      </c>
      <c r="B91" t="s">
        <v>426</v>
      </c>
      <c r="C91" t="s">
        <v>425</v>
      </c>
      <c r="D91" t="s">
        <v>427</v>
      </c>
      <c r="F91" t="s">
        <v>34</v>
      </c>
      <c r="G91" t="s">
        <v>35</v>
      </c>
      <c r="H91" t="s">
        <v>428</v>
      </c>
      <c r="I91" t="s">
        <v>94</v>
      </c>
      <c r="J91" t="s">
        <v>38</v>
      </c>
      <c r="K91" t="s">
        <v>50</v>
      </c>
      <c r="L91" t="s">
        <v>38</v>
      </c>
      <c r="M91" t="s">
        <v>40</v>
      </c>
      <c r="N91" t="s">
        <v>38</v>
      </c>
      <c r="O91" t="s">
        <v>38</v>
      </c>
      <c r="P91" t="s">
        <v>38</v>
      </c>
      <c r="Q91" t="s">
        <v>38</v>
      </c>
      <c r="Z91" t="s">
        <v>38</v>
      </c>
      <c r="AA91" s="8">
        <v>38554</v>
      </c>
      <c r="AB91" s="8">
        <v>44803</v>
      </c>
      <c r="AC91" t="s">
        <v>41</v>
      </c>
      <c r="AD91" t="s">
        <v>42</v>
      </c>
      <c r="AE91" s="1" t="str">
        <f t="shared" si="1"/>
        <v>48 ASHINGDON ROAD ROCHFORD ESSEX.SS4 1RD</v>
      </c>
      <c r="AF91" s="34" t="str">
        <f>VLOOKUP(C91,'[1]11 2021 - Premises Licences'!$B:$AS,44,FALSE)</f>
        <v>Rochford</v>
      </c>
      <c r="AG91" s="1" t="str">
        <f>VLOOKUP(C91,'[2]11 2021 - PEOPLE EXPORT'!$A:$C,2,FALSE)</f>
        <v>Jasitha Magendran</v>
      </c>
      <c r="AH91" s="1" t="str">
        <f>VLOOKUP(C91,'[2]11 2021 - PEOPLE EXPORT'!$A:$C,3,FALSE)</f>
        <v>Kumarasamy Sivabalan</v>
      </c>
    </row>
    <row r="92" spans="1:34" x14ac:dyDescent="0.25">
      <c r="A92">
        <v>94</v>
      </c>
      <c r="B92" t="s">
        <v>430</v>
      </c>
      <c r="C92" t="s">
        <v>429</v>
      </c>
      <c r="D92" t="s">
        <v>106</v>
      </c>
      <c r="F92" t="s">
        <v>107</v>
      </c>
      <c r="G92" t="s">
        <v>35</v>
      </c>
      <c r="H92" t="s">
        <v>108</v>
      </c>
      <c r="I92" t="s">
        <v>431</v>
      </c>
      <c r="J92" t="s">
        <v>40</v>
      </c>
      <c r="K92" t="s">
        <v>50</v>
      </c>
      <c r="L92" t="s">
        <v>38</v>
      </c>
      <c r="M92" t="s">
        <v>38</v>
      </c>
      <c r="N92" t="s">
        <v>38</v>
      </c>
      <c r="O92" t="s">
        <v>40</v>
      </c>
      <c r="P92" t="s">
        <v>38</v>
      </c>
      <c r="R92" t="s">
        <v>40</v>
      </c>
      <c r="W92" t="s">
        <v>40</v>
      </c>
      <c r="X92" t="s">
        <v>40</v>
      </c>
      <c r="Y92" t="s">
        <v>40</v>
      </c>
      <c r="Z92" t="s">
        <v>40</v>
      </c>
      <c r="AB92" s="8">
        <v>44687</v>
      </c>
      <c r="AC92" t="s">
        <v>41</v>
      </c>
      <c r="AD92" t="s">
        <v>350</v>
      </c>
      <c r="AE92" s="1" t="str">
        <f t="shared" si="1"/>
        <v>AVIATION WAY SOUTHEND ON SEA ESSEX.SS2 6UN</v>
      </c>
      <c r="AF92" s="34" t="s">
        <v>1219</v>
      </c>
      <c r="AG92" s="1" t="e">
        <f>VLOOKUP(C92,'[2]11 2021 - PEOPLE EXPORT'!$A:$C,2,FALSE)</f>
        <v>#N/A</v>
      </c>
      <c r="AH92" s="1" t="e">
        <f>VLOOKUP(C92,'[2]11 2021 - PEOPLE EXPORT'!$A:$C,3,FALSE)</f>
        <v>#N/A</v>
      </c>
    </row>
    <row r="93" spans="1:34" x14ac:dyDescent="0.25">
      <c r="A93">
        <v>95</v>
      </c>
      <c r="B93" t="s">
        <v>433</v>
      </c>
      <c r="C93" t="s">
        <v>432</v>
      </c>
      <c r="D93" t="s">
        <v>434</v>
      </c>
      <c r="F93" t="s">
        <v>34</v>
      </c>
      <c r="G93" t="s">
        <v>35</v>
      </c>
      <c r="H93" t="s">
        <v>435</v>
      </c>
      <c r="I93" t="s">
        <v>343</v>
      </c>
      <c r="J93" t="s">
        <v>38</v>
      </c>
      <c r="K93" t="s">
        <v>50</v>
      </c>
      <c r="L93" t="s">
        <v>38</v>
      </c>
      <c r="M93" t="s">
        <v>38</v>
      </c>
      <c r="N93" t="s">
        <v>38</v>
      </c>
      <c r="O93" t="s">
        <v>38</v>
      </c>
      <c r="P93" t="s">
        <v>40</v>
      </c>
      <c r="Q93" t="s">
        <v>38</v>
      </c>
      <c r="R93" t="s">
        <v>40</v>
      </c>
      <c r="S93" t="s">
        <v>40</v>
      </c>
      <c r="W93" t="s">
        <v>40</v>
      </c>
      <c r="X93" t="s">
        <v>40</v>
      </c>
      <c r="Y93" t="s">
        <v>40</v>
      </c>
      <c r="Z93" t="s">
        <v>40</v>
      </c>
      <c r="AB93" s="8">
        <v>2958465</v>
      </c>
      <c r="AC93" t="s">
        <v>41</v>
      </c>
      <c r="AD93" t="s">
        <v>42</v>
      </c>
      <c r="AE93" s="1" t="str">
        <f t="shared" si="1"/>
        <v>VAUGHAN CLOSE ROCHFORD ESSEX.SS4 1TL</v>
      </c>
      <c r="AF93" s="34" t="s">
        <v>1219</v>
      </c>
      <c r="AG93" s="1" t="e">
        <f>VLOOKUP(C93,'[2]11 2021 - PEOPLE EXPORT'!$A:$C,2,FALSE)</f>
        <v>#N/A</v>
      </c>
      <c r="AH93" s="1" t="e">
        <f>VLOOKUP(C93,'[2]11 2021 - PEOPLE EXPORT'!$A:$C,3,FALSE)</f>
        <v>#N/A</v>
      </c>
    </row>
    <row r="94" spans="1:34" x14ac:dyDescent="0.25">
      <c r="A94">
        <v>96</v>
      </c>
      <c r="B94" t="s">
        <v>437</v>
      </c>
      <c r="C94" t="s">
        <v>436</v>
      </c>
      <c r="D94" t="s">
        <v>438</v>
      </c>
      <c r="F94" t="s">
        <v>47</v>
      </c>
      <c r="G94" t="s">
        <v>35</v>
      </c>
      <c r="H94" t="s">
        <v>153</v>
      </c>
      <c r="I94" t="s">
        <v>37</v>
      </c>
      <c r="J94" t="s">
        <v>40</v>
      </c>
      <c r="K94" t="s">
        <v>50</v>
      </c>
      <c r="L94" t="s">
        <v>38</v>
      </c>
      <c r="M94" t="s">
        <v>38</v>
      </c>
      <c r="N94" t="s">
        <v>40</v>
      </c>
      <c r="O94" t="s">
        <v>38</v>
      </c>
      <c r="P94" t="s">
        <v>38</v>
      </c>
      <c r="Q94" t="s">
        <v>38</v>
      </c>
      <c r="Z94" t="s">
        <v>38</v>
      </c>
      <c r="AA94" s="8">
        <v>38553</v>
      </c>
      <c r="AB94" s="8">
        <v>44399</v>
      </c>
      <c r="AC94" t="s">
        <v>41</v>
      </c>
      <c r="AD94" t="s">
        <v>42</v>
      </c>
      <c r="AE94" s="1" t="str">
        <f t="shared" si="1"/>
        <v>70 HIGH STREET RAYLEIGH ESSEX.SS6 7EA</v>
      </c>
      <c r="AF94" s="34" t="str">
        <f>VLOOKUP(C94,'[1]11 2021 - Premises Licences'!$B:$AS,44,FALSE)</f>
        <v>Wheatley</v>
      </c>
      <c r="AG94" s="1" t="str">
        <f>VLOOKUP(C94,'[2]11 2021 - PEOPLE EXPORT'!$A:$C,2,FALSE)</f>
        <v>Paul Birrell</v>
      </c>
      <c r="AH94" s="1" t="str">
        <f>VLOOKUP(C94,'[2]11 2021 - PEOPLE EXPORT'!$A:$C,3,FALSE)</f>
        <v>Kings Fish Restaurant Limited</v>
      </c>
    </row>
    <row r="95" spans="1:34" x14ac:dyDescent="0.25">
      <c r="A95">
        <v>99</v>
      </c>
      <c r="B95" t="s">
        <v>445</v>
      </c>
      <c r="C95" t="s">
        <v>444</v>
      </c>
      <c r="D95" t="s">
        <v>446</v>
      </c>
      <c r="F95" t="s">
        <v>47</v>
      </c>
      <c r="G95" t="s">
        <v>35</v>
      </c>
      <c r="H95" t="s">
        <v>142</v>
      </c>
      <c r="I95" t="s">
        <v>37</v>
      </c>
      <c r="J95" t="s">
        <v>40</v>
      </c>
      <c r="K95" t="s">
        <v>50</v>
      </c>
      <c r="L95" t="s">
        <v>38</v>
      </c>
      <c r="M95" t="s">
        <v>38</v>
      </c>
      <c r="N95" t="s">
        <v>38</v>
      </c>
      <c r="O95" t="s">
        <v>40</v>
      </c>
      <c r="P95" t="s">
        <v>38</v>
      </c>
      <c r="R95" t="s">
        <v>40</v>
      </c>
      <c r="W95" t="s">
        <v>40</v>
      </c>
      <c r="X95" t="s">
        <v>40</v>
      </c>
      <c r="Z95" t="s">
        <v>38</v>
      </c>
      <c r="AA95" s="8">
        <v>38551</v>
      </c>
      <c r="AB95" s="8">
        <v>44761</v>
      </c>
      <c r="AC95" t="s">
        <v>41</v>
      </c>
      <c r="AD95" t="s">
        <v>42</v>
      </c>
      <c r="AE95" s="1" t="str">
        <f t="shared" si="1"/>
        <v>9 HIGH STREET RAYLEIGH ESSEX.SS6 7EW</v>
      </c>
      <c r="AF95" s="34" t="str">
        <f>VLOOKUP(C95,'[1]11 2021 - Premises Licences'!$B:$AS,44,FALSE)</f>
        <v>Wheatley</v>
      </c>
      <c r="AG95" s="1" t="str">
        <f>VLOOKUP(C95,'[2]11 2021 - PEOPLE EXPORT'!$A:$C,2,FALSE)</f>
        <v>Erion Shella</v>
      </c>
      <c r="AH95" s="1" t="str">
        <f>VLOOKUP(C95,'[2]11 2021 - PEOPLE EXPORT'!$A:$C,3,FALSE)</f>
        <v>La Romantica Ltd</v>
      </c>
    </row>
    <row r="96" spans="1:34" x14ac:dyDescent="0.25">
      <c r="A96">
        <v>224</v>
      </c>
      <c r="B96" t="s">
        <v>626</v>
      </c>
      <c r="C96" t="s">
        <v>625</v>
      </c>
      <c r="D96" t="s">
        <v>627</v>
      </c>
      <c r="F96" t="s">
        <v>34</v>
      </c>
      <c r="G96" t="s">
        <v>64</v>
      </c>
      <c r="H96" t="s">
        <v>117</v>
      </c>
      <c r="I96" t="s">
        <v>37</v>
      </c>
      <c r="J96" t="s">
        <v>38</v>
      </c>
      <c r="K96" t="s">
        <v>299</v>
      </c>
      <c r="L96" t="s">
        <v>38</v>
      </c>
      <c r="M96" t="s">
        <v>38</v>
      </c>
      <c r="N96" t="s">
        <v>38</v>
      </c>
      <c r="O96" t="s">
        <v>40</v>
      </c>
      <c r="P96" t="s">
        <v>38</v>
      </c>
      <c r="Q96" t="s">
        <v>38</v>
      </c>
      <c r="R96" t="s">
        <v>38</v>
      </c>
      <c r="W96" t="s">
        <v>38</v>
      </c>
      <c r="X96" t="s">
        <v>38</v>
      </c>
      <c r="Y96" t="s">
        <v>38</v>
      </c>
      <c r="Z96" t="s">
        <v>38</v>
      </c>
      <c r="AA96" s="8">
        <v>42892</v>
      </c>
      <c r="AB96" s="8">
        <v>44718</v>
      </c>
      <c r="AC96" t="s">
        <v>41</v>
      </c>
      <c r="AD96" t="s">
        <v>42</v>
      </c>
      <c r="AE96" s="1" t="str">
        <f t="shared" si="1"/>
        <v>127 SOUTHEND ROAD ROCHFORD Essex.SS4 1HX</v>
      </c>
      <c r="AF96" s="34" t="str">
        <f>VLOOKUP(C96,'[1]11 2021 - Premises Licences'!$B:$AS,44,FALSE)</f>
        <v>Roche South</v>
      </c>
      <c r="AG96" s="1" t="str">
        <f>VLOOKUP(C96,'[2]11 2021 - PEOPLE EXPORT'!$A:$C,2,FALSE)</f>
        <v>ERDIL HAKAN</v>
      </c>
      <c r="AH96" s="1" t="str">
        <f>VLOOKUP(C96,'[2]11 2021 - PEOPLE EXPORT'!$A:$C,3,FALSE)</f>
        <v>ERDIL HAKAN</v>
      </c>
    </row>
    <row r="97" spans="1:34" x14ac:dyDescent="0.25">
      <c r="A97">
        <v>102</v>
      </c>
      <c r="B97" t="s">
        <v>452</v>
      </c>
      <c r="C97" t="s">
        <v>451</v>
      </c>
      <c r="D97" t="s">
        <v>453</v>
      </c>
      <c r="F97" t="s">
        <v>34</v>
      </c>
      <c r="G97" t="s">
        <v>35</v>
      </c>
      <c r="H97" t="s">
        <v>454</v>
      </c>
      <c r="I97" t="s">
        <v>94</v>
      </c>
      <c r="J97" t="s">
        <v>38</v>
      </c>
      <c r="K97" t="s">
        <v>50</v>
      </c>
      <c r="L97" t="s">
        <v>38</v>
      </c>
      <c r="M97" t="s">
        <v>40</v>
      </c>
      <c r="N97" t="s">
        <v>38</v>
      </c>
      <c r="O97" t="s">
        <v>38</v>
      </c>
      <c r="P97" t="s">
        <v>38</v>
      </c>
      <c r="Q97" t="s">
        <v>38</v>
      </c>
      <c r="R97" t="s">
        <v>38</v>
      </c>
      <c r="Z97" t="s">
        <v>38</v>
      </c>
      <c r="AA97" s="8">
        <v>39842</v>
      </c>
      <c r="AB97" s="8">
        <v>44624</v>
      </c>
      <c r="AC97" t="s">
        <v>41</v>
      </c>
      <c r="AD97" t="s">
        <v>42</v>
      </c>
      <c r="AE97" s="1" t="str">
        <f t="shared" si="1"/>
        <v>45 RECTORY ROAD ROCHFORD ESSEX.SS4 1UE</v>
      </c>
      <c r="AF97" s="34" t="str">
        <f>VLOOKUP(C97,'[1]11 2021 - Premises Licences'!$B:$AS,44,FALSE)</f>
        <v>Hawkwell South</v>
      </c>
      <c r="AG97" s="1" t="str">
        <f>VLOOKUP(C97,'[2]11 2021 - PEOPLE EXPORT'!$A:$C,2,FALSE)</f>
        <v>Kanapathippiuai Ganeshamoorthy</v>
      </c>
      <c r="AH97" s="1" t="str">
        <f>VLOOKUP(C97,'[2]11 2021 - PEOPLE EXPORT'!$A:$C,3,FALSE)</f>
        <v>Mrs Vijayaluxmy Kugathas</v>
      </c>
    </row>
    <row r="98" spans="1:34" x14ac:dyDescent="0.25">
      <c r="A98">
        <v>104</v>
      </c>
      <c r="B98" t="s">
        <v>459</v>
      </c>
      <c r="C98" t="s">
        <v>458</v>
      </c>
      <c r="D98" t="s">
        <v>460</v>
      </c>
      <c r="F98" t="s">
        <v>47</v>
      </c>
      <c r="G98" t="s">
        <v>35</v>
      </c>
      <c r="H98" t="s">
        <v>461</v>
      </c>
      <c r="I98" t="s">
        <v>94</v>
      </c>
      <c r="J98" t="s">
        <v>38</v>
      </c>
      <c r="K98" t="s">
        <v>50</v>
      </c>
      <c r="L98" t="s">
        <v>38</v>
      </c>
      <c r="M98" t="s">
        <v>40</v>
      </c>
      <c r="N98" t="s">
        <v>38</v>
      </c>
      <c r="O98" t="s">
        <v>38</v>
      </c>
      <c r="P98" t="s">
        <v>38</v>
      </c>
      <c r="Q98" t="s">
        <v>38</v>
      </c>
      <c r="R98" t="s">
        <v>38</v>
      </c>
      <c r="Z98" t="s">
        <v>38</v>
      </c>
      <c r="AA98" s="8">
        <v>38488</v>
      </c>
      <c r="AB98" s="8">
        <v>44705</v>
      </c>
      <c r="AC98" t="s">
        <v>41</v>
      </c>
      <c r="AD98" t="s">
        <v>42</v>
      </c>
      <c r="AE98" s="1" t="str">
        <f t="shared" si="1"/>
        <v>RAWRETH IND. EST. RAWRETH LN RAYLEIGH ESSEX.SS6 7RL</v>
      </c>
      <c r="AF98" s="34" t="str">
        <f>VLOOKUP(C98,'[1]11 2021 - Premises Licences'!$B:$AS,44,FALSE)</f>
        <v>Downhall &amp; Rawreth</v>
      </c>
      <c r="AG98" s="1" t="str">
        <f>VLOOKUP(C98,'[2]11 2021 - PEOPLE EXPORT'!$A:$C,2,FALSE)</f>
        <v>Janice Fuller</v>
      </c>
      <c r="AH98" s="1" t="str">
        <f>VLOOKUP(C98,'[2]11 2021 - PEOPLE EXPORT'!$A:$C,3,FALSE)</f>
        <v>Makro Self Service Wholesalers</v>
      </c>
    </row>
    <row r="99" spans="1:34" x14ac:dyDescent="0.25">
      <c r="A99">
        <v>105</v>
      </c>
      <c r="B99" t="s">
        <v>463</v>
      </c>
      <c r="C99" t="s">
        <v>462</v>
      </c>
      <c r="D99" t="s">
        <v>464</v>
      </c>
      <c r="F99" t="s">
        <v>47</v>
      </c>
      <c r="G99" t="s">
        <v>35</v>
      </c>
      <c r="H99" t="s">
        <v>142</v>
      </c>
      <c r="I99" t="s">
        <v>37</v>
      </c>
      <c r="J99" t="s">
        <v>38</v>
      </c>
      <c r="K99" t="s">
        <v>50</v>
      </c>
      <c r="L99" t="s">
        <v>38</v>
      </c>
      <c r="M99" t="s">
        <v>38</v>
      </c>
      <c r="N99" t="s">
        <v>38</v>
      </c>
      <c r="O99" t="s">
        <v>40</v>
      </c>
      <c r="P99" t="s">
        <v>38</v>
      </c>
      <c r="R99" t="s">
        <v>40</v>
      </c>
      <c r="X99" t="s">
        <v>40</v>
      </c>
      <c r="Z99" t="s">
        <v>38</v>
      </c>
      <c r="AA99" s="8">
        <v>40871</v>
      </c>
      <c r="AB99" s="8">
        <v>44531</v>
      </c>
      <c r="AC99" t="s">
        <v>41</v>
      </c>
      <c r="AD99" t="s">
        <v>42</v>
      </c>
      <c r="AE99" s="1" t="str">
        <f t="shared" si="1"/>
        <v>7 HIGH STREET RAYLEIGH ESSEX.SS6 7EW</v>
      </c>
      <c r="AF99" s="34" t="str">
        <f>VLOOKUP(C99,'[1]11 2021 - Premises Licences'!$B:$AS,44,FALSE)</f>
        <v>Wheatley</v>
      </c>
      <c r="AG99" s="1" t="str">
        <f>VLOOKUP(C99,'[2]11 2021 - PEOPLE EXPORT'!$A:$C,2,FALSE)</f>
        <v>Mohammed Abid Hussain</v>
      </c>
      <c r="AH99" s="1" t="str">
        <f>VLOOKUP(C99,'[2]11 2021 - PEOPLE EXPORT'!$A:$C,3,FALSE)</f>
        <v>Mohammed Abid Hussain</v>
      </c>
    </row>
    <row r="100" spans="1:34" x14ac:dyDescent="0.25">
      <c r="A100">
        <v>106</v>
      </c>
      <c r="B100" t="s">
        <v>466</v>
      </c>
      <c r="C100" t="s">
        <v>465</v>
      </c>
      <c r="D100" t="s">
        <v>467</v>
      </c>
      <c r="F100" t="s">
        <v>47</v>
      </c>
      <c r="G100" t="s">
        <v>35</v>
      </c>
      <c r="H100" t="s">
        <v>441</v>
      </c>
      <c r="I100" t="s">
        <v>37</v>
      </c>
      <c r="J100" t="s">
        <v>40</v>
      </c>
      <c r="K100" t="s">
        <v>154</v>
      </c>
      <c r="L100" t="s">
        <v>38</v>
      </c>
      <c r="M100" t="s">
        <v>38</v>
      </c>
      <c r="N100" t="s">
        <v>38</v>
      </c>
      <c r="O100" t="s">
        <v>40</v>
      </c>
      <c r="P100" t="s">
        <v>38</v>
      </c>
      <c r="Q100" t="s">
        <v>40</v>
      </c>
      <c r="R100" t="s">
        <v>40</v>
      </c>
      <c r="S100" t="s">
        <v>40</v>
      </c>
      <c r="W100" t="s">
        <v>40</v>
      </c>
      <c r="X100" t="s">
        <v>40</v>
      </c>
      <c r="Y100" t="s">
        <v>40</v>
      </c>
      <c r="Z100" t="s">
        <v>38</v>
      </c>
      <c r="AA100" s="8">
        <v>41935</v>
      </c>
      <c r="AB100" s="8">
        <v>44768</v>
      </c>
      <c r="AC100" t="s">
        <v>41</v>
      </c>
      <c r="AD100" t="s">
        <v>42</v>
      </c>
      <c r="AE100" s="1" t="str">
        <f t="shared" si="1"/>
        <v>30 EASTWOOD ROAD RAYLEIGH ESSEX.SS6 7JQ</v>
      </c>
      <c r="AF100" s="34" t="str">
        <f>VLOOKUP(C100,'[1]11 2021 - Premises Licences'!$B:$AS,44,FALSE)</f>
        <v>Whitehouse</v>
      </c>
      <c r="AG100" s="1" t="str">
        <f>VLOOKUP(C100,'[2]11 2021 - PEOPLE EXPORT'!$A:$C,2,FALSE)</f>
        <v>Mark Worship</v>
      </c>
      <c r="AH100" s="1" t="str">
        <f>VLOOKUP(C100,'[2]11 2021 - PEOPLE EXPORT'!$A:$C,3,FALSE)</f>
        <v>Marco’s Bar Ltd</v>
      </c>
    </row>
    <row r="101" spans="1:34" x14ac:dyDescent="0.25">
      <c r="A101">
        <v>107</v>
      </c>
      <c r="B101" t="s">
        <v>469</v>
      </c>
      <c r="C101" t="s">
        <v>468</v>
      </c>
      <c r="D101" t="s">
        <v>470</v>
      </c>
      <c r="F101" t="s">
        <v>34</v>
      </c>
      <c r="G101" t="s">
        <v>35</v>
      </c>
      <c r="H101" t="s">
        <v>471</v>
      </c>
      <c r="I101" t="s">
        <v>130</v>
      </c>
      <c r="J101" t="s">
        <v>40</v>
      </c>
      <c r="L101" t="s">
        <v>38</v>
      </c>
      <c r="M101" t="s">
        <v>38</v>
      </c>
      <c r="N101" t="s">
        <v>38</v>
      </c>
      <c r="O101" t="s">
        <v>40</v>
      </c>
      <c r="P101" t="s">
        <v>38</v>
      </c>
      <c r="R101" t="s">
        <v>40</v>
      </c>
      <c r="X101" t="s">
        <v>40</v>
      </c>
      <c r="Z101" t="s">
        <v>38</v>
      </c>
      <c r="AA101" s="8">
        <v>41921</v>
      </c>
      <c r="AB101" s="8">
        <v>44794</v>
      </c>
      <c r="AC101" t="s">
        <v>41</v>
      </c>
      <c r="AD101" t="s">
        <v>42</v>
      </c>
      <c r="AE101" s="1" t="str">
        <f t="shared" si="1"/>
        <v>WALLASEA ISLAND ROCHFORD ESSEX.SS4 2HF</v>
      </c>
      <c r="AF101" s="34" t="str">
        <f>VLOOKUP(C101,'[1]11 2021 - Premises Licences'!$B:$AS,44,FALSE)</f>
        <v>Hockley &amp; Ashingdon</v>
      </c>
      <c r="AG101" s="1" t="str">
        <f>VLOOKUP(C101,'[2]11 2021 - PEOPLE EXPORT'!$A:$C,2,FALSE)</f>
        <v>Hayley Wisbey</v>
      </c>
      <c r="AH101" s="1" t="str">
        <f>VLOOKUP(C101,'[2]11 2021 - PEOPLE EXPORT'!$A:$C,3,FALSE)</f>
        <v>Oliver David Barke</v>
      </c>
    </row>
    <row r="102" spans="1:34" x14ac:dyDescent="0.25">
      <c r="A102">
        <v>108</v>
      </c>
      <c r="B102" t="s">
        <v>473</v>
      </c>
      <c r="C102" t="s">
        <v>472</v>
      </c>
      <c r="D102" t="s">
        <v>474</v>
      </c>
      <c r="F102" t="s">
        <v>47</v>
      </c>
      <c r="G102" t="s">
        <v>35</v>
      </c>
      <c r="H102" t="s">
        <v>441</v>
      </c>
      <c r="I102" t="s">
        <v>83</v>
      </c>
      <c r="J102" t="s">
        <v>38</v>
      </c>
      <c r="K102" t="s">
        <v>50</v>
      </c>
      <c r="L102" t="s">
        <v>38</v>
      </c>
      <c r="M102" t="s">
        <v>38</v>
      </c>
      <c r="N102" t="s">
        <v>38</v>
      </c>
      <c r="O102" t="s">
        <v>40</v>
      </c>
      <c r="P102" t="s">
        <v>38</v>
      </c>
      <c r="Z102" t="s">
        <v>38</v>
      </c>
      <c r="AA102" s="8">
        <v>42318</v>
      </c>
      <c r="AB102" s="8">
        <v>44754</v>
      </c>
      <c r="AC102" t="s">
        <v>41</v>
      </c>
      <c r="AD102" t="s">
        <v>42</v>
      </c>
      <c r="AE102" s="1" t="str">
        <f t="shared" si="1"/>
        <v>12 - 24 EASTWOOD ROAD RAYLEIGH ESSEX.SS6 7JQ</v>
      </c>
      <c r="AF102" s="34" t="str">
        <f>VLOOKUP(C102,'[1]11 2021 - Premises Licences'!$B:$AS,44,FALSE)</f>
        <v>Whitehouse</v>
      </c>
      <c r="AG102" s="1" t="str">
        <f>VLOOKUP(C102,'[2]11 2021 - PEOPLE EXPORT'!$A:$C,2,FALSE)</f>
        <v>Stephen King</v>
      </c>
      <c r="AH102" s="1" t="str">
        <f>VLOOKUP(C102,'[2]11 2021 - PEOPLE EXPORT'!$A:$C,3,FALSE)</f>
        <v>Marks and Spencer</v>
      </c>
    </row>
    <row r="103" spans="1:34" x14ac:dyDescent="0.25">
      <c r="A103">
        <v>109</v>
      </c>
      <c r="B103" t="s">
        <v>476</v>
      </c>
      <c r="C103" t="s">
        <v>475</v>
      </c>
      <c r="D103" t="s">
        <v>477</v>
      </c>
      <c r="F103" t="s">
        <v>34</v>
      </c>
      <c r="G103" t="s">
        <v>35</v>
      </c>
      <c r="H103" t="s">
        <v>478</v>
      </c>
      <c r="I103" t="s">
        <v>56</v>
      </c>
      <c r="J103" t="s">
        <v>40</v>
      </c>
      <c r="K103" t="s">
        <v>154</v>
      </c>
      <c r="L103" t="s">
        <v>38</v>
      </c>
      <c r="M103" t="s">
        <v>38</v>
      </c>
      <c r="N103" t="s">
        <v>38</v>
      </c>
      <c r="O103" t="s">
        <v>40</v>
      </c>
      <c r="P103" t="s">
        <v>38</v>
      </c>
      <c r="R103" t="s">
        <v>40</v>
      </c>
      <c r="W103" t="s">
        <v>40</v>
      </c>
      <c r="X103" t="s">
        <v>40</v>
      </c>
      <c r="Z103" t="s">
        <v>38</v>
      </c>
      <c r="AA103" s="8">
        <v>38530</v>
      </c>
      <c r="AB103" s="8">
        <v>44773</v>
      </c>
      <c r="AC103" t="s">
        <v>41</v>
      </c>
      <c r="AD103" t="s">
        <v>42</v>
      </c>
      <c r="AE103" s="1" t="str">
        <f t="shared" si="1"/>
        <v>71 WEST STREET ROCHFORD ESSEX.SS4 1AX</v>
      </c>
      <c r="AF103" s="34" t="str">
        <f>VLOOKUP(C103,'[1]11 2021 - Premises Licences'!$B:$AS,44,FALSE)</f>
        <v>Rochford</v>
      </c>
      <c r="AG103" s="1" t="str">
        <f>VLOOKUP(C103,'[2]11 2021 - PEOPLE EXPORT'!$A:$C,2,FALSE)</f>
        <v>Lisa Anderson</v>
      </c>
      <c r="AH103" s="1" t="str">
        <f>VLOOKUP(C103,'[2]11 2021 - PEOPLE EXPORT'!$A:$C,3,FALSE)</f>
        <v>Punch Partnerships (PTL) Limited</v>
      </c>
    </row>
    <row r="104" spans="1:34" x14ac:dyDescent="0.25">
      <c r="A104">
        <v>110</v>
      </c>
      <c r="B104" t="s">
        <v>480</v>
      </c>
      <c r="C104" t="s">
        <v>479</v>
      </c>
      <c r="D104" t="s">
        <v>481</v>
      </c>
      <c r="F104" t="s">
        <v>47</v>
      </c>
      <c r="G104" t="s">
        <v>35</v>
      </c>
      <c r="H104" t="s">
        <v>424</v>
      </c>
      <c r="I104" t="s">
        <v>94</v>
      </c>
      <c r="J104" t="s">
        <v>38</v>
      </c>
      <c r="K104" t="s">
        <v>50</v>
      </c>
      <c r="L104" t="s">
        <v>38</v>
      </c>
      <c r="M104" t="s">
        <v>40</v>
      </c>
      <c r="N104" t="s">
        <v>38</v>
      </c>
      <c r="O104" t="s">
        <v>38</v>
      </c>
      <c r="P104" t="s">
        <v>38</v>
      </c>
      <c r="Q104" t="s">
        <v>38</v>
      </c>
      <c r="R104" t="s">
        <v>38</v>
      </c>
      <c r="Z104" t="s">
        <v>38</v>
      </c>
      <c r="AA104" s="8">
        <v>42081</v>
      </c>
      <c r="AB104" s="8">
        <v>44666</v>
      </c>
      <c r="AC104" t="s">
        <v>41</v>
      </c>
      <c r="AD104" t="s">
        <v>42</v>
      </c>
      <c r="AE104" s="1" t="str">
        <f t="shared" si="1"/>
        <v>71 HIGH STREET RAYLEIGH ESSEX.SS6 7EJ</v>
      </c>
      <c r="AF104" s="34" t="str">
        <f>VLOOKUP(C104,'[1]11 2021 - Premises Licences'!$B:$AS,44,FALSE)</f>
        <v>Wheatley</v>
      </c>
      <c r="AG104" s="1" t="str">
        <f>VLOOKUP(C104,'[2]11 2021 - PEOPLE EXPORT'!$A:$C,2,FALSE)</f>
        <v>Michael Blake</v>
      </c>
      <c r="AH104" s="1" t="str">
        <f>VLOOKUP(C104,'[2]11 2021 - PEOPLE EXPORT'!$A:$C,3,FALSE)</f>
        <v>Martin McColl Limited</v>
      </c>
    </row>
    <row r="105" spans="1:34" x14ac:dyDescent="0.25">
      <c r="A105">
        <v>111</v>
      </c>
      <c r="B105" t="s">
        <v>483</v>
      </c>
      <c r="C105" t="s">
        <v>482</v>
      </c>
      <c r="D105" t="s">
        <v>484</v>
      </c>
      <c r="F105" t="s">
        <v>34</v>
      </c>
      <c r="G105" t="s">
        <v>35</v>
      </c>
      <c r="H105" t="s">
        <v>36</v>
      </c>
      <c r="I105" t="s">
        <v>94</v>
      </c>
      <c r="J105" t="s">
        <v>38</v>
      </c>
      <c r="K105" t="s">
        <v>50</v>
      </c>
      <c r="L105" t="s">
        <v>38</v>
      </c>
      <c r="M105" t="s">
        <v>40</v>
      </c>
      <c r="N105" t="s">
        <v>38</v>
      </c>
      <c r="O105" t="s">
        <v>38</v>
      </c>
      <c r="P105" t="s">
        <v>38</v>
      </c>
      <c r="Q105" t="s">
        <v>38</v>
      </c>
      <c r="R105" t="s">
        <v>38</v>
      </c>
      <c r="Z105" t="s">
        <v>38</v>
      </c>
      <c r="AA105" s="8">
        <v>42089</v>
      </c>
      <c r="AB105" s="8">
        <v>44674</v>
      </c>
      <c r="AC105" t="s">
        <v>41</v>
      </c>
      <c r="AD105" t="s">
        <v>42</v>
      </c>
      <c r="AE105" s="1" t="str">
        <f t="shared" si="1"/>
        <v>14 - 16 WEST STREET ROCHFORD ESSEX.SS4 1AJ</v>
      </c>
      <c r="AF105" s="34" t="str">
        <f>VLOOKUP(C105,'[1]11 2021 - Premises Licences'!$B:$AS,44,FALSE)</f>
        <v>Rochford</v>
      </c>
      <c r="AG105" s="1" t="str">
        <f>VLOOKUP(C105,'[2]11 2021 - PEOPLE EXPORT'!$A:$C,2,FALSE)</f>
        <v>Danny Smith</v>
      </c>
      <c r="AH105" s="1" t="str">
        <f>VLOOKUP(C105,'[2]11 2021 - PEOPLE EXPORT'!$A:$C,3,FALSE)</f>
        <v>Martin McColl Limited</v>
      </c>
    </row>
    <row r="106" spans="1:34" x14ac:dyDescent="0.25">
      <c r="A106">
        <v>112</v>
      </c>
      <c r="B106" t="s">
        <v>486</v>
      </c>
      <c r="C106" t="s">
        <v>485</v>
      </c>
      <c r="D106" t="s">
        <v>487</v>
      </c>
      <c r="F106" t="s">
        <v>34</v>
      </c>
      <c r="G106" t="s">
        <v>35</v>
      </c>
      <c r="H106" t="s">
        <v>488</v>
      </c>
      <c r="I106" t="s">
        <v>56</v>
      </c>
      <c r="J106" t="s">
        <v>40</v>
      </c>
      <c r="K106" t="s">
        <v>154</v>
      </c>
      <c r="L106" t="s">
        <v>38</v>
      </c>
      <c r="M106" t="s">
        <v>38</v>
      </c>
      <c r="N106" t="s">
        <v>38</v>
      </c>
      <c r="O106" t="s">
        <v>40</v>
      </c>
      <c r="P106" t="s">
        <v>38</v>
      </c>
      <c r="Q106" t="s">
        <v>40</v>
      </c>
      <c r="R106" t="s">
        <v>40</v>
      </c>
      <c r="W106" t="s">
        <v>40</v>
      </c>
      <c r="X106" t="s">
        <v>40</v>
      </c>
      <c r="Y106" t="s">
        <v>40</v>
      </c>
      <c r="Z106" t="s">
        <v>40</v>
      </c>
      <c r="AA106" s="8">
        <v>38594</v>
      </c>
      <c r="AB106" s="8">
        <v>44829</v>
      </c>
      <c r="AC106" t="s">
        <v>41</v>
      </c>
      <c r="AD106" t="s">
        <v>42</v>
      </c>
      <c r="AE106" s="1" t="str">
        <f t="shared" si="1"/>
        <v>UNION LANE ROCHFORD ESSEX.SS4 1AP</v>
      </c>
      <c r="AF106" s="34" t="str">
        <f>VLOOKUP(C106,'[1]11 2021 - Premises Licences'!$B:$AS,44,FALSE)</f>
        <v>Rochford</v>
      </c>
      <c r="AG106" s="1" t="str">
        <f>VLOOKUP(C106,'[2]11 2021 - PEOPLE EXPORT'!$A:$C,2,FALSE)</f>
        <v>Matthew Guiness Pearce</v>
      </c>
      <c r="AH106" s="1" t="str">
        <f>VLOOKUP(C106,'[2]11 2021 - PEOPLE EXPORT'!$A:$C,3,FALSE)</f>
        <v>Ronald</v>
      </c>
    </row>
    <row r="107" spans="1:34" x14ac:dyDescent="0.25">
      <c r="A107">
        <v>113</v>
      </c>
      <c r="B107" t="s">
        <v>490</v>
      </c>
      <c r="C107" t="s">
        <v>489</v>
      </c>
      <c r="D107" t="s">
        <v>491</v>
      </c>
      <c r="F107" t="s">
        <v>47</v>
      </c>
      <c r="G107" t="s">
        <v>35</v>
      </c>
      <c r="H107" t="s">
        <v>492</v>
      </c>
      <c r="I107" t="s">
        <v>137</v>
      </c>
      <c r="J107" t="s">
        <v>40</v>
      </c>
      <c r="K107" t="s">
        <v>154</v>
      </c>
      <c r="L107" t="s">
        <v>38</v>
      </c>
      <c r="M107" t="s">
        <v>38</v>
      </c>
      <c r="N107" t="s">
        <v>40</v>
      </c>
      <c r="O107" t="s">
        <v>38</v>
      </c>
      <c r="P107" t="s">
        <v>38</v>
      </c>
      <c r="Q107" t="s">
        <v>40</v>
      </c>
      <c r="R107" t="s">
        <v>40</v>
      </c>
      <c r="S107" t="s">
        <v>40</v>
      </c>
      <c r="T107" t="s">
        <v>40</v>
      </c>
      <c r="U107" t="s">
        <v>40</v>
      </c>
      <c r="W107" t="s">
        <v>40</v>
      </c>
      <c r="X107" t="s">
        <v>40</v>
      </c>
      <c r="Y107" t="s">
        <v>40</v>
      </c>
      <c r="Z107" t="s">
        <v>40</v>
      </c>
      <c r="AA107" s="8">
        <v>38572</v>
      </c>
      <c r="AB107" s="8">
        <v>44438</v>
      </c>
      <c r="AC107" t="s">
        <v>41</v>
      </c>
      <c r="AD107" t="s">
        <v>42</v>
      </c>
      <c r="AE107" s="1" t="str">
        <f t="shared" si="1"/>
        <v>BELLINGHAM LANE RAYLEIGH ESSEX.SS6 7ED</v>
      </c>
      <c r="AF107" s="34" t="str">
        <f>VLOOKUP(C107,'[1]11 2021 - Premises Licences'!$B:$AS,44,FALSE)</f>
        <v>Wheatley</v>
      </c>
      <c r="AG107" s="1" t="str">
        <f>VLOOKUP(C107,'[2]11 2021 - PEOPLE EXPORT'!$A:$C,2,FALSE)</f>
        <v>Martin James Downes</v>
      </c>
      <c r="AH107" s="1" t="str">
        <f>VLOOKUP(C107,'[2]11 2021 - PEOPLE EXPORT'!$A:$C,3,FALSE)</f>
        <v>Fusion Lifestyle</v>
      </c>
    </row>
    <row r="108" spans="1:34" x14ac:dyDescent="0.25">
      <c r="A108">
        <v>114</v>
      </c>
      <c r="B108" t="s">
        <v>494</v>
      </c>
      <c r="C108" t="s">
        <v>493</v>
      </c>
      <c r="D108" t="s">
        <v>495</v>
      </c>
      <c r="E108" t="s">
        <v>98</v>
      </c>
      <c r="F108" t="s">
        <v>98</v>
      </c>
      <c r="G108" t="s">
        <v>35</v>
      </c>
      <c r="H108" t="s">
        <v>249</v>
      </c>
      <c r="I108" t="s">
        <v>37</v>
      </c>
      <c r="J108" t="s">
        <v>38</v>
      </c>
      <c r="K108" t="s">
        <v>50</v>
      </c>
      <c r="L108" t="s">
        <v>38</v>
      </c>
      <c r="M108" t="s">
        <v>38</v>
      </c>
      <c r="N108" t="s">
        <v>40</v>
      </c>
      <c r="O108" t="s">
        <v>38</v>
      </c>
      <c r="P108" t="s">
        <v>38</v>
      </c>
      <c r="Q108" t="s">
        <v>40</v>
      </c>
      <c r="R108" t="s">
        <v>40</v>
      </c>
      <c r="X108" t="s">
        <v>40</v>
      </c>
      <c r="Z108" t="s">
        <v>38</v>
      </c>
      <c r="AA108" s="8">
        <v>41194</v>
      </c>
      <c r="AB108" s="8">
        <v>44877</v>
      </c>
      <c r="AC108" t="s">
        <v>41</v>
      </c>
      <c r="AD108" t="s">
        <v>42</v>
      </c>
      <c r="AE108" s="1" t="str">
        <f t="shared" si="1"/>
        <v>32 HIGH STREET GREAT WAKERING GREAT WAKERING ESSEX.SS3 0EQ</v>
      </c>
      <c r="AF108" s="34" t="str">
        <f>VLOOKUP(C108,'[1]11 2021 - Premises Licences'!$B:$AS,44,FALSE)</f>
        <v>Foulness &amp; The Wakerings</v>
      </c>
      <c r="AG108" s="1" t="str">
        <f>VLOOKUP(C108,'[2]11 2021 - PEOPLE EXPORT'!$A:$C,2,FALSE)</f>
        <v>Anwar Hussain</v>
      </c>
      <c r="AH108" s="1" t="str">
        <f>VLOOKUP(C108,'[2]11 2021 - PEOPLE EXPORT'!$A:$C,3,FALSE)</f>
        <v>Ashik Mohammed &amp; Anwar Hussain</v>
      </c>
    </row>
    <row r="109" spans="1:34" x14ac:dyDescent="0.25">
      <c r="A109">
        <v>116</v>
      </c>
      <c r="B109" t="s">
        <v>498</v>
      </c>
      <c r="C109" t="s">
        <v>497</v>
      </c>
      <c r="D109" t="s">
        <v>499</v>
      </c>
      <c r="F109" t="s">
        <v>34</v>
      </c>
      <c r="G109" t="s">
        <v>35</v>
      </c>
      <c r="H109" t="s">
        <v>77</v>
      </c>
      <c r="I109" t="s">
        <v>37</v>
      </c>
      <c r="J109" t="s">
        <v>40</v>
      </c>
      <c r="K109" t="s">
        <v>50</v>
      </c>
      <c r="L109" t="s">
        <v>38</v>
      </c>
      <c r="M109" t="s">
        <v>38</v>
      </c>
      <c r="N109" t="s">
        <v>40</v>
      </c>
      <c r="O109" t="s">
        <v>38</v>
      </c>
      <c r="P109" t="s">
        <v>38</v>
      </c>
      <c r="Q109" t="s">
        <v>38</v>
      </c>
      <c r="R109" t="s">
        <v>38</v>
      </c>
      <c r="Z109" t="s">
        <v>38</v>
      </c>
      <c r="AA109" s="8">
        <v>38566</v>
      </c>
      <c r="AB109" s="8">
        <v>44793</v>
      </c>
      <c r="AC109" t="s">
        <v>41</v>
      </c>
      <c r="AD109" t="s">
        <v>42</v>
      </c>
      <c r="AE109" s="1" t="str">
        <f t="shared" si="1"/>
        <v>45 NORTH STREET ROCHFORD ESSEX.SS4 1AB</v>
      </c>
      <c r="AF109" s="34" t="str">
        <f>VLOOKUP(C109,'[1]11 2021 - Premises Licences'!$B:$AS,44,FALSE)</f>
        <v>Rochford</v>
      </c>
      <c r="AG109" s="1" t="str">
        <f>VLOOKUP(C109,'[2]11 2021 - PEOPLE EXPORT'!$A:$C,2,FALSE)</f>
        <v>Mr Faisal Choudhury</v>
      </c>
      <c r="AH109" s="1" t="str">
        <f>VLOOKUP(C109,'[2]11 2021 - PEOPLE EXPORT'!$A:$C,3,FALSE)</f>
        <v>Monsoon UK Ltd</v>
      </c>
    </row>
    <row r="110" spans="1:34" x14ac:dyDescent="0.25">
      <c r="A110">
        <v>117</v>
      </c>
      <c r="B110" t="s">
        <v>1173</v>
      </c>
      <c r="C110" t="s">
        <v>1174</v>
      </c>
      <c r="D110" t="s">
        <v>1175</v>
      </c>
      <c r="F110" t="s">
        <v>98</v>
      </c>
      <c r="G110" t="s">
        <v>35</v>
      </c>
      <c r="H110" t="s">
        <v>329</v>
      </c>
      <c r="I110" t="s">
        <v>37</v>
      </c>
      <c r="J110" t="s">
        <v>38</v>
      </c>
      <c r="K110" t="s">
        <v>50</v>
      </c>
      <c r="L110" t="s">
        <v>38</v>
      </c>
      <c r="M110" t="s">
        <v>38</v>
      </c>
      <c r="N110" t="s">
        <v>38</v>
      </c>
      <c r="O110" t="s">
        <v>40</v>
      </c>
      <c r="P110" t="s">
        <v>38</v>
      </c>
      <c r="R110" t="s">
        <v>40</v>
      </c>
      <c r="W110" t="s">
        <v>40</v>
      </c>
      <c r="X110" t="s">
        <v>40</v>
      </c>
      <c r="Y110" t="s">
        <v>40</v>
      </c>
      <c r="Z110" t="s">
        <v>40</v>
      </c>
      <c r="AA110" s="8">
        <v>42200</v>
      </c>
      <c r="AB110" s="8">
        <v>44789</v>
      </c>
      <c r="AC110" t="s">
        <v>41</v>
      </c>
      <c r="AD110" t="s">
        <v>42</v>
      </c>
      <c r="AE110" s="1" t="str">
        <f t="shared" si="1"/>
        <v>SOUTHEND ROAD GREAT WAKERING ESSEX.SS3 0PU</v>
      </c>
      <c r="AF110" s="34" t="str">
        <f>VLOOKUP(C110,'[1]11 2021 - Premises Licences'!$B:$AS,44,FALSE)</f>
        <v>Foulness &amp; The Wakerings</v>
      </c>
      <c r="AG110" s="1" t="str">
        <f>VLOOKUP(C110,'[2]11 2021 - PEOPLE EXPORT'!$A:$C,2,FALSE)</f>
        <v>Peter Shipp</v>
      </c>
      <c r="AH110" s="1" t="str">
        <f>VLOOKUP(C110,'[2]11 2021 - PEOPLE EXPORT'!$A:$C,3,FALSE)</f>
        <v>Morley Nurseries (Wakering) Ltd</v>
      </c>
    </row>
    <row r="111" spans="1:34" x14ac:dyDescent="0.25">
      <c r="A111">
        <v>119</v>
      </c>
      <c r="B111" t="s">
        <v>504</v>
      </c>
      <c r="C111" t="s">
        <v>503</v>
      </c>
      <c r="D111" t="s">
        <v>505</v>
      </c>
      <c r="F111" t="s">
        <v>149</v>
      </c>
      <c r="G111" t="s">
        <v>35</v>
      </c>
      <c r="H111" t="s">
        <v>266</v>
      </c>
      <c r="I111" t="s">
        <v>37</v>
      </c>
      <c r="J111" t="s">
        <v>40</v>
      </c>
      <c r="K111" t="s">
        <v>154</v>
      </c>
      <c r="L111" t="s">
        <v>38</v>
      </c>
      <c r="M111" t="s">
        <v>38</v>
      </c>
      <c r="N111" t="s">
        <v>38</v>
      </c>
      <c r="O111" t="s">
        <v>40</v>
      </c>
      <c r="P111" t="s">
        <v>38</v>
      </c>
      <c r="Q111" t="s">
        <v>40</v>
      </c>
      <c r="R111" t="s">
        <v>40</v>
      </c>
      <c r="W111" t="s">
        <v>40</v>
      </c>
      <c r="X111" t="s">
        <v>40</v>
      </c>
      <c r="Y111" t="s">
        <v>40</v>
      </c>
      <c r="Z111" t="s">
        <v>40</v>
      </c>
      <c r="AA111" s="8">
        <v>39296</v>
      </c>
      <c r="AB111" s="8">
        <v>44806</v>
      </c>
      <c r="AC111" t="s">
        <v>41</v>
      </c>
      <c r="AD111" t="s">
        <v>42</v>
      </c>
      <c r="AE111" s="1" t="str">
        <f t="shared" si="1"/>
        <v>32 MAIN ROAD HOCKLEY ESSEX.SS5 4QS</v>
      </c>
      <c r="AF111" s="34" t="str">
        <f>VLOOKUP(C111,'[1]11 2021 - Premises Licences'!$B:$AS,44,FALSE)</f>
        <v>Hockley</v>
      </c>
      <c r="AG111" s="1" t="str">
        <f>VLOOKUP(C111,'[2]11 2021 - PEOPLE EXPORT'!$A:$C,2,FALSE)</f>
        <v>Necati Ilhan</v>
      </c>
      <c r="AH111" s="1" t="str">
        <f>VLOOKUP(C111,'[2]11 2021 - PEOPLE EXPORT'!$A:$C,3,FALSE)</f>
        <v>Necati Ilhan</v>
      </c>
    </row>
    <row r="112" spans="1:34" x14ac:dyDescent="0.25">
      <c r="A112">
        <v>42</v>
      </c>
      <c r="B112" t="s">
        <v>231</v>
      </c>
      <c r="C112" t="s">
        <v>230</v>
      </c>
      <c r="D112" t="s">
        <v>232</v>
      </c>
      <c r="F112" t="s">
        <v>47</v>
      </c>
      <c r="G112" t="s">
        <v>35</v>
      </c>
      <c r="H112" t="s">
        <v>233</v>
      </c>
      <c r="I112" t="s">
        <v>94</v>
      </c>
      <c r="J112" t="s">
        <v>38</v>
      </c>
      <c r="K112" t="s">
        <v>50</v>
      </c>
      <c r="L112" t="s">
        <v>38</v>
      </c>
      <c r="M112" t="s">
        <v>40</v>
      </c>
      <c r="N112" t="s">
        <v>38</v>
      </c>
      <c r="O112" t="s">
        <v>38</v>
      </c>
      <c r="P112" t="s">
        <v>38</v>
      </c>
      <c r="Q112" t="s">
        <v>38</v>
      </c>
      <c r="R112" t="s">
        <v>38</v>
      </c>
      <c r="Z112" t="s">
        <v>38</v>
      </c>
      <c r="AA112" s="8">
        <v>38541</v>
      </c>
      <c r="AB112" s="8">
        <v>44475</v>
      </c>
      <c r="AC112" t="s">
        <v>41</v>
      </c>
      <c r="AD112" t="s">
        <v>42</v>
      </c>
      <c r="AE112" s="1" t="str">
        <f t="shared" si="1"/>
        <v>231-233 EASTWOOD ROAD RAYLEIGH ESSEX.SS6 7LY</v>
      </c>
      <c r="AF112" s="34" t="str">
        <f>VLOOKUP(C112,'[1]11 2021 - Premises Licences'!$B:$AS,44,FALSE)</f>
        <v>Rayleigh Central</v>
      </c>
      <c r="AG112" s="1" t="str">
        <f>VLOOKUP(C112,'[2]11 2021 - PEOPLE EXPORT'!$A:$C,2,FALSE)</f>
        <v>Kailasapillai Sivathasan</v>
      </c>
      <c r="AH112" s="1" t="str">
        <f>VLOOKUP(C112,'[2]11 2021 - PEOPLE EXPORT'!$A:$C,3,FALSE)</f>
        <v>Jay Retail Ltd</v>
      </c>
    </row>
    <row r="113" spans="1:34" x14ac:dyDescent="0.25">
      <c r="A113">
        <v>118</v>
      </c>
      <c r="B113" t="s">
        <v>501</v>
      </c>
      <c r="C113" t="s">
        <v>500</v>
      </c>
      <c r="D113" t="s">
        <v>502</v>
      </c>
      <c r="F113" t="s">
        <v>47</v>
      </c>
      <c r="G113" t="s">
        <v>35</v>
      </c>
      <c r="H113" t="s">
        <v>141</v>
      </c>
      <c r="I113" t="s">
        <v>311</v>
      </c>
      <c r="J113" t="s">
        <v>38</v>
      </c>
      <c r="K113" t="s">
        <v>50</v>
      </c>
      <c r="L113" t="s">
        <v>38</v>
      </c>
      <c r="M113" t="s">
        <v>40</v>
      </c>
      <c r="N113" t="s">
        <v>38</v>
      </c>
      <c r="O113" t="s">
        <v>38</v>
      </c>
      <c r="P113" t="s">
        <v>38</v>
      </c>
      <c r="Q113" t="s">
        <v>38</v>
      </c>
      <c r="R113" t="s">
        <v>38</v>
      </c>
      <c r="Z113" t="s">
        <v>38</v>
      </c>
      <c r="AA113" s="8">
        <v>42352</v>
      </c>
      <c r="AB113" s="8">
        <v>44574</v>
      </c>
      <c r="AC113" t="s">
        <v>41</v>
      </c>
      <c r="AD113" t="s">
        <v>42</v>
      </c>
      <c r="AE113" s="1" t="str">
        <f t="shared" si="1"/>
        <v>139-141 HIGH STREET RAYLEIGH ESSEX.SS6 7QA</v>
      </c>
      <c r="AF113" s="34" t="str">
        <f>VLOOKUP(C113,'[1]11 2021 - Premises Licences'!$B:$AS,44,FALSE)</f>
        <v>Whitehouse</v>
      </c>
      <c r="AG113" s="1" t="str">
        <f>VLOOKUP(C113,'[2]11 2021 - PEOPLE EXPORT'!$A:$C,2,FALSE)</f>
        <v>Kailasapillai Sivathasan</v>
      </c>
      <c r="AH113" s="1" t="str">
        <f>VLOOKUP(C113,'[2]11 2021 - PEOPLE EXPORT'!$A:$C,3,FALSE)</f>
        <v>Jay Retail Ltd</v>
      </c>
    </row>
    <row r="114" spans="1:34" x14ac:dyDescent="0.25">
      <c r="A114">
        <v>121</v>
      </c>
      <c r="B114" t="s">
        <v>507</v>
      </c>
      <c r="C114" t="s">
        <v>506</v>
      </c>
      <c r="D114" t="s">
        <v>508</v>
      </c>
      <c r="E114" t="s">
        <v>98</v>
      </c>
      <c r="F114" t="s">
        <v>99</v>
      </c>
      <c r="G114" t="s">
        <v>35</v>
      </c>
      <c r="H114" t="s">
        <v>509</v>
      </c>
      <c r="I114" t="s">
        <v>94</v>
      </c>
      <c r="J114" t="s">
        <v>38</v>
      </c>
      <c r="K114" t="s">
        <v>50</v>
      </c>
      <c r="L114" t="s">
        <v>38</v>
      </c>
      <c r="M114" t="s">
        <v>40</v>
      </c>
      <c r="N114" t="s">
        <v>38</v>
      </c>
      <c r="O114" t="s">
        <v>38</v>
      </c>
      <c r="P114" t="s">
        <v>38</v>
      </c>
      <c r="Q114" t="s">
        <v>38</v>
      </c>
      <c r="R114" t="s">
        <v>38</v>
      </c>
      <c r="Z114" t="s">
        <v>38</v>
      </c>
      <c r="AA114" s="8">
        <v>40463</v>
      </c>
      <c r="AB114" s="8">
        <v>44507</v>
      </c>
      <c r="AC114" t="s">
        <v>41</v>
      </c>
      <c r="AD114" t="s">
        <v>42</v>
      </c>
      <c r="AE114" s="1" t="str">
        <f t="shared" si="1"/>
        <v>48 NORTH STREET GREAT WAKERING SOUTHEND-ON-SEA ESSEX.SS3 0EL</v>
      </c>
      <c r="AF114" s="34" t="str">
        <f>VLOOKUP(C114,'[1]11 2021 - Premises Licences'!$B:$AS,44,FALSE)</f>
        <v>Foulness &amp; The Wakerings</v>
      </c>
      <c r="AG114" s="1" t="str">
        <f>VLOOKUP(C114,'[2]11 2021 - PEOPLE EXPORT'!$A:$C,2,FALSE)</f>
        <v>Anthony Fairhead</v>
      </c>
      <c r="AH114" s="1" t="str">
        <f>VLOOKUP(C114,'[2]11 2021 - PEOPLE EXPORT'!$A:$C,3,FALSE)</f>
        <v>Nixan Wines Ltd</v>
      </c>
    </row>
    <row r="115" spans="1:34" x14ac:dyDescent="0.25">
      <c r="A115">
        <v>123</v>
      </c>
      <c r="B115" t="s">
        <v>516</v>
      </c>
      <c r="C115" t="s">
        <v>515</v>
      </c>
      <c r="D115" t="s">
        <v>517</v>
      </c>
      <c r="F115" t="s">
        <v>34</v>
      </c>
      <c r="G115" t="s">
        <v>35</v>
      </c>
      <c r="H115" t="s">
        <v>77</v>
      </c>
      <c r="I115" t="s">
        <v>37</v>
      </c>
      <c r="J115" t="s">
        <v>38</v>
      </c>
      <c r="K115" t="s">
        <v>50</v>
      </c>
      <c r="L115" t="s">
        <v>38</v>
      </c>
      <c r="M115" t="s">
        <v>38</v>
      </c>
      <c r="N115" t="s">
        <v>40</v>
      </c>
      <c r="O115" t="s">
        <v>38</v>
      </c>
      <c r="P115" t="s">
        <v>38</v>
      </c>
      <c r="Q115" t="s">
        <v>40</v>
      </c>
      <c r="R115" t="s">
        <v>40</v>
      </c>
      <c r="X115" t="s">
        <v>40</v>
      </c>
      <c r="Z115" t="s">
        <v>38</v>
      </c>
      <c r="AA115" s="8">
        <v>42066</v>
      </c>
      <c r="AB115" s="8">
        <v>44653</v>
      </c>
      <c r="AC115" t="s">
        <v>41</v>
      </c>
      <c r="AD115" t="s">
        <v>42</v>
      </c>
      <c r="AE115" s="1" t="str">
        <f t="shared" si="1"/>
        <v>2 NORTH STREET ROCHFORD ESSEX.SS4 1AB</v>
      </c>
      <c r="AF115" s="34" t="str">
        <f>VLOOKUP(C115,'[1]11 2021 - Premises Licences'!$B:$AS,44,FALSE)</f>
        <v>Rochford</v>
      </c>
      <c r="AG115" s="1" t="str">
        <f>VLOOKUP(C115,'[2]11 2021 - PEOPLE EXPORT'!$A:$C,2,FALSE)</f>
        <v>Mr Martyn Odell</v>
      </c>
      <c r="AH115" s="1" t="str">
        <f>VLOOKUP(C115,'[2]11 2021 - PEOPLE EXPORT'!$A:$C,3,FALSE)</f>
        <v>Mr Martyn Odell</v>
      </c>
    </row>
    <row r="116" spans="1:34" x14ac:dyDescent="0.25">
      <c r="A116">
        <v>124</v>
      </c>
      <c r="B116" t="s">
        <v>519</v>
      </c>
      <c r="C116" t="s">
        <v>518</v>
      </c>
      <c r="D116" t="s">
        <v>520</v>
      </c>
      <c r="F116" t="s">
        <v>47</v>
      </c>
      <c r="G116" t="s">
        <v>35</v>
      </c>
      <c r="H116" t="s">
        <v>521</v>
      </c>
      <c r="I116" t="s">
        <v>202</v>
      </c>
      <c r="J116" t="s">
        <v>40</v>
      </c>
      <c r="K116" t="s">
        <v>154</v>
      </c>
      <c r="L116" t="s">
        <v>38</v>
      </c>
      <c r="M116" t="s">
        <v>38</v>
      </c>
      <c r="N116" t="s">
        <v>40</v>
      </c>
      <c r="O116" t="s">
        <v>38</v>
      </c>
      <c r="P116" t="s">
        <v>38</v>
      </c>
      <c r="Q116" t="s">
        <v>40</v>
      </c>
      <c r="R116" t="s">
        <v>40</v>
      </c>
      <c r="W116" t="s">
        <v>40</v>
      </c>
      <c r="X116" t="s">
        <v>40</v>
      </c>
      <c r="Y116" t="s">
        <v>40</v>
      </c>
      <c r="Z116" t="s">
        <v>40</v>
      </c>
      <c r="AA116" s="8">
        <v>38551</v>
      </c>
      <c r="AB116" s="8">
        <v>44793</v>
      </c>
      <c r="AC116" t="s">
        <v>41</v>
      </c>
      <c r="AD116" t="s">
        <v>42</v>
      </c>
      <c r="AE116" s="1" t="str">
        <f t="shared" si="1"/>
        <v>1 HOCKLEY ROAD RAYLEIGH ESSEX.SS6 8BA</v>
      </c>
      <c r="AF116" s="34" t="str">
        <f>VLOOKUP(C116,'[1]11 2021 - Premises Licences'!$B:$AS,44,FALSE)</f>
        <v>Wheatley</v>
      </c>
      <c r="AG116" s="1" t="str">
        <f>VLOOKUP(C116,'[2]11 2021 - PEOPLE EXPORT'!$A:$C,2,FALSE)</f>
        <v>Stefan Blazhev</v>
      </c>
      <c r="AH116" s="1" t="str">
        <f>VLOOKUP(C116,'[2]11 2021 - PEOPLE EXPORT'!$A:$C,3,FALSE)</f>
        <v>Old Parish Rooms Ltd</v>
      </c>
    </row>
    <row r="117" spans="1:34" x14ac:dyDescent="0.25">
      <c r="A117">
        <v>125</v>
      </c>
      <c r="B117" t="s">
        <v>523</v>
      </c>
      <c r="C117" t="s">
        <v>522</v>
      </c>
      <c r="D117" t="s">
        <v>524</v>
      </c>
      <c r="E117" t="s">
        <v>68</v>
      </c>
      <c r="F117" t="s">
        <v>149</v>
      </c>
      <c r="G117" t="s">
        <v>35</v>
      </c>
      <c r="H117" t="s">
        <v>258</v>
      </c>
      <c r="I117" t="s">
        <v>311</v>
      </c>
      <c r="J117" t="s">
        <v>38</v>
      </c>
      <c r="K117" t="s">
        <v>50</v>
      </c>
      <c r="L117" t="s">
        <v>38</v>
      </c>
      <c r="M117" t="s">
        <v>40</v>
      </c>
      <c r="N117" t="s">
        <v>38</v>
      </c>
      <c r="O117" t="s">
        <v>38</v>
      </c>
      <c r="P117" t="s">
        <v>38</v>
      </c>
      <c r="Q117" t="s">
        <v>38</v>
      </c>
      <c r="R117" t="s">
        <v>38</v>
      </c>
      <c r="Z117" t="s">
        <v>38</v>
      </c>
      <c r="AA117" s="8">
        <v>38485</v>
      </c>
      <c r="AB117" s="8">
        <v>44694</v>
      </c>
      <c r="AC117" t="s">
        <v>41</v>
      </c>
      <c r="AD117" t="s">
        <v>42</v>
      </c>
      <c r="AE117" s="1" t="str">
        <f t="shared" si="1"/>
        <v>141/143 FERRY ROAD HULLBRIDGE HOCKLEY ESSEX.SS5 6ET</v>
      </c>
      <c r="AF117" s="34" t="str">
        <f>VLOOKUP(C117,'[1]11 2021 - Premises Licences'!$B:$AS,44,FALSE)</f>
        <v xml:space="preserve">Hullbridge	</v>
      </c>
      <c r="AG117" s="1" t="str">
        <f>VLOOKUP(C117,'[2]11 2021 - PEOPLE EXPORT'!$A:$C,2,FALSE)</f>
        <v>Paul Benton</v>
      </c>
      <c r="AH117" s="1" t="str">
        <f>VLOOKUP(C117,'[2]11 2021 - PEOPLE EXPORT'!$A:$C,3,FALSE)</f>
        <v>One Stop Stores Ltd</v>
      </c>
    </row>
    <row r="118" spans="1:34" x14ac:dyDescent="0.25">
      <c r="A118">
        <v>18</v>
      </c>
      <c r="B118" t="s">
        <v>127</v>
      </c>
      <c r="C118" t="s">
        <v>126</v>
      </c>
      <c r="D118" t="s">
        <v>128</v>
      </c>
      <c r="F118" t="s">
        <v>47</v>
      </c>
      <c r="G118" t="s">
        <v>35</v>
      </c>
      <c r="H118" t="s">
        <v>129</v>
      </c>
      <c r="I118" t="s">
        <v>130</v>
      </c>
      <c r="J118" t="s">
        <v>40</v>
      </c>
      <c r="K118" t="s">
        <v>131</v>
      </c>
      <c r="L118" t="s">
        <v>38</v>
      </c>
      <c r="M118" t="s">
        <v>38</v>
      </c>
      <c r="N118" t="s">
        <v>40</v>
      </c>
      <c r="O118" t="s">
        <v>38</v>
      </c>
      <c r="P118" t="s">
        <v>38</v>
      </c>
      <c r="Q118" t="s">
        <v>40</v>
      </c>
      <c r="R118" t="s">
        <v>40</v>
      </c>
      <c r="S118" t="s">
        <v>38</v>
      </c>
      <c r="T118" t="s">
        <v>38</v>
      </c>
      <c r="U118" t="s">
        <v>38</v>
      </c>
      <c r="W118" t="s">
        <v>40</v>
      </c>
      <c r="X118" t="s">
        <v>40</v>
      </c>
      <c r="Y118" t="s">
        <v>40</v>
      </c>
      <c r="Z118" t="s">
        <v>38</v>
      </c>
      <c r="AA118" s="8">
        <v>41093</v>
      </c>
      <c r="AB118" s="8">
        <v>44780</v>
      </c>
      <c r="AC118" t="s">
        <v>41</v>
      </c>
      <c r="AD118" t="s">
        <v>42</v>
      </c>
      <c r="AE118" s="1" t="str">
        <f t="shared" si="1"/>
        <v>27-29 EASTWOOD ROAD RAYLEIGH ESSEX.SS6 7JD</v>
      </c>
      <c r="AF118" s="34" t="str">
        <f>VLOOKUP(C118,'[1]11 2021 - Premises Licences'!$B:$AS,44,FALSE)</f>
        <v>Wheatley</v>
      </c>
      <c r="AG118" s="1" t="str">
        <f>VLOOKUP(C118,'[2]11 2021 - PEOPLE EXPORT'!$A:$C,2,FALSE)</f>
        <v>Simon Matthews</v>
      </c>
      <c r="AH118" s="1" t="str">
        <f>VLOOKUP(C118,'[2]11 2021 - PEOPLE EXPORT'!$A:$C,3,FALSE)</f>
        <v>DSGB Enterprises Ltd</v>
      </c>
    </row>
    <row r="119" spans="1:34" x14ac:dyDescent="0.25">
      <c r="A119">
        <v>126</v>
      </c>
      <c r="B119" t="s">
        <v>526</v>
      </c>
      <c r="C119" t="s">
        <v>525</v>
      </c>
      <c r="D119" t="s">
        <v>527</v>
      </c>
      <c r="F119" t="s">
        <v>47</v>
      </c>
      <c r="G119" t="s">
        <v>35</v>
      </c>
      <c r="H119" t="s">
        <v>141</v>
      </c>
      <c r="I119" t="s">
        <v>37</v>
      </c>
      <c r="J119" t="s">
        <v>38</v>
      </c>
      <c r="K119" t="s">
        <v>528</v>
      </c>
      <c r="L119" t="s">
        <v>38</v>
      </c>
      <c r="M119" t="s">
        <v>38</v>
      </c>
      <c r="N119" t="s">
        <v>38</v>
      </c>
      <c r="O119" t="s">
        <v>40</v>
      </c>
      <c r="P119" t="s">
        <v>38</v>
      </c>
      <c r="Q119" t="s">
        <v>40</v>
      </c>
      <c r="R119" t="s">
        <v>40</v>
      </c>
      <c r="T119" t="s">
        <v>40</v>
      </c>
      <c r="W119" t="s">
        <v>40</v>
      </c>
      <c r="X119" t="s">
        <v>40</v>
      </c>
      <c r="Y119" t="s">
        <v>40</v>
      </c>
      <c r="Z119" t="s">
        <v>40</v>
      </c>
      <c r="AA119" s="8">
        <v>40319</v>
      </c>
      <c r="AB119" s="8">
        <v>44749</v>
      </c>
      <c r="AC119" t="s">
        <v>41</v>
      </c>
      <c r="AD119" t="s">
        <v>42</v>
      </c>
      <c r="AE119" s="1" t="str">
        <f t="shared" si="1"/>
        <v>129 HIGH STREET RAYLEIGH ESSEX.SS6 7QA</v>
      </c>
      <c r="AF119" s="34" t="str">
        <f>VLOOKUP(C119,'[1]11 2021 - Premises Licences'!$B:$AS,44,FALSE)</f>
        <v>Whitehouse</v>
      </c>
      <c r="AG119" s="1" t="str">
        <f>VLOOKUP(C119,'[2]11 2021 - PEOPLE EXPORT'!$A:$C,2,FALSE)</f>
        <v>Hekuran Spaho</v>
      </c>
      <c r="AH119" s="1" t="str">
        <f>VLOOKUP(C119,'[2]11 2021 - PEOPLE EXPORT'!$A:$C,3,FALSE)</f>
        <v>Gambero D'Oro Ltd</v>
      </c>
    </row>
    <row r="120" spans="1:34" x14ac:dyDescent="0.25">
      <c r="A120">
        <v>127</v>
      </c>
      <c r="B120" t="s">
        <v>530</v>
      </c>
      <c r="C120" t="s">
        <v>529</v>
      </c>
      <c r="D120" t="s">
        <v>531</v>
      </c>
      <c r="F120" t="s">
        <v>47</v>
      </c>
      <c r="G120" t="s">
        <v>35</v>
      </c>
      <c r="H120" t="s">
        <v>532</v>
      </c>
      <c r="I120" t="s">
        <v>56</v>
      </c>
      <c r="J120" t="s">
        <v>40</v>
      </c>
      <c r="K120" t="s">
        <v>442</v>
      </c>
      <c r="L120" t="s">
        <v>38</v>
      </c>
      <c r="M120" t="s">
        <v>38</v>
      </c>
      <c r="N120" t="s">
        <v>38</v>
      </c>
      <c r="O120" t="s">
        <v>40</v>
      </c>
      <c r="P120" t="s">
        <v>38</v>
      </c>
      <c r="Q120" t="s">
        <v>40</v>
      </c>
      <c r="R120" t="s">
        <v>40</v>
      </c>
      <c r="W120" t="s">
        <v>40</v>
      </c>
      <c r="X120" t="s">
        <v>40</v>
      </c>
      <c r="Y120" t="s">
        <v>40</v>
      </c>
      <c r="Z120" t="s">
        <v>40</v>
      </c>
      <c r="AA120" s="8">
        <v>38635</v>
      </c>
      <c r="AB120" s="8">
        <v>44803</v>
      </c>
      <c r="AC120" t="s">
        <v>41</v>
      </c>
      <c r="AD120" t="s">
        <v>42</v>
      </c>
      <c r="AE120" s="1" t="str">
        <f t="shared" si="1"/>
        <v>14 HIGH ROAD RAYLEIGH ESSEX.SS6 7AA</v>
      </c>
      <c r="AF120" s="34" t="str">
        <f>VLOOKUP(C120,'[1]11 2021 - Premises Licences'!$B:$AS,44,FALSE)</f>
        <v>Wheatley</v>
      </c>
      <c r="AG120" s="1" t="str">
        <f>VLOOKUP(C120,'[2]11 2021 - PEOPLE EXPORT'!$A:$C,2,FALSE)</f>
        <v>Sheril Jane Morris</v>
      </c>
      <c r="AH120" s="1" t="str">
        <f>VLOOKUP(C120,'[2]11 2021 - PEOPLE EXPORT'!$A:$C,3,FALSE)</f>
        <v>Greene King Brewing &amp; Retailing Limited</v>
      </c>
    </row>
    <row r="121" spans="1:34" x14ac:dyDescent="0.25">
      <c r="A121">
        <v>128</v>
      </c>
      <c r="B121" t="s">
        <v>1209</v>
      </c>
      <c r="C121" t="s">
        <v>1210</v>
      </c>
      <c r="D121" t="s">
        <v>533</v>
      </c>
      <c r="F121" t="s">
        <v>47</v>
      </c>
      <c r="G121" t="s">
        <v>35</v>
      </c>
      <c r="H121" t="s">
        <v>1211</v>
      </c>
      <c r="I121" t="s">
        <v>94</v>
      </c>
      <c r="J121" t="s">
        <v>38</v>
      </c>
      <c r="K121" t="s">
        <v>50</v>
      </c>
      <c r="L121" t="s">
        <v>38</v>
      </c>
      <c r="M121" t="s">
        <v>40</v>
      </c>
      <c r="N121" t="s">
        <v>38</v>
      </c>
      <c r="O121" t="s">
        <v>38</v>
      </c>
      <c r="P121" t="s">
        <v>38</v>
      </c>
      <c r="Q121" t="s">
        <v>38</v>
      </c>
      <c r="R121" t="s">
        <v>38</v>
      </c>
      <c r="Z121" t="s">
        <v>38</v>
      </c>
      <c r="AA121" s="8">
        <v>40346</v>
      </c>
      <c r="AB121" s="8">
        <v>43324</v>
      </c>
      <c r="AC121" t="s">
        <v>1184</v>
      </c>
      <c r="AD121" t="s">
        <v>42</v>
      </c>
      <c r="AE121" s="1" t="str">
        <f t="shared" si="1"/>
        <v>HULLBRIDGE ROAD RAYLEIGH ESSEX.SS6 9QG</v>
      </c>
      <c r="AF121" s="34" t="str">
        <f>VLOOKUP(C121,'[1]11 2021 - Premises Licences'!$B:$AS,44,FALSE)</f>
        <v>Downhall &amp; Rawreth</v>
      </c>
      <c r="AG121" s="1" t="str">
        <f>VLOOKUP(C121,'[2]11 2021 - PEOPLE EXPORT'!$A:$C,2,FALSE)</f>
        <v>Thomas Peaford</v>
      </c>
      <c r="AH121" s="1">
        <f>VLOOKUP(C121,'[2]11 2021 - PEOPLE EXPORT'!$A:$C,3,FALSE)</f>
        <v>0</v>
      </c>
    </row>
    <row r="122" spans="1:34" x14ac:dyDescent="0.25">
      <c r="A122">
        <v>129</v>
      </c>
      <c r="B122" t="s">
        <v>535</v>
      </c>
      <c r="C122" t="s">
        <v>534</v>
      </c>
      <c r="D122" t="s">
        <v>536</v>
      </c>
      <c r="F122" t="s">
        <v>47</v>
      </c>
      <c r="G122" t="s">
        <v>35</v>
      </c>
      <c r="H122" t="s">
        <v>142</v>
      </c>
      <c r="I122" t="s">
        <v>537</v>
      </c>
      <c r="J122" t="s">
        <v>38</v>
      </c>
      <c r="K122" t="s">
        <v>538</v>
      </c>
      <c r="L122" t="s">
        <v>38</v>
      </c>
      <c r="M122" t="s">
        <v>38</v>
      </c>
      <c r="N122" t="s">
        <v>40</v>
      </c>
      <c r="O122" t="s">
        <v>38</v>
      </c>
      <c r="P122" t="s">
        <v>38</v>
      </c>
      <c r="Q122" t="s">
        <v>40</v>
      </c>
      <c r="R122" t="s">
        <v>40</v>
      </c>
      <c r="W122" t="s">
        <v>40</v>
      </c>
      <c r="X122" t="s">
        <v>40</v>
      </c>
      <c r="Y122" t="s">
        <v>40</v>
      </c>
      <c r="Z122" t="s">
        <v>40</v>
      </c>
      <c r="AA122" s="8">
        <v>38545</v>
      </c>
      <c r="AB122" s="8">
        <v>44762</v>
      </c>
      <c r="AC122" t="s">
        <v>41</v>
      </c>
      <c r="AD122" t="s">
        <v>42</v>
      </c>
      <c r="AE122" s="1" t="str">
        <f t="shared" si="1"/>
        <v>19 HIGH STREET RAYLEIGH ESSEX.SS6 7EW</v>
      </c>
      <c r="AF122" s="34" t="str">
        <f>VLOOKUP(C122,'[1]11 2021 - Premises Licences'!$B:$AS,44,FALSE)</f>
        <v>Wheatley</v>
      </c>
      <c r="AG122" s="1" t="str">
        <f>VLOOKUP(C122,'[2]11 2021 - PEOPLE EXPORT'!$A:$C,2,FALSE)</f>
        <v>Kevin Horne</v>
      </c>
      <c r="AH122" s="1" t="str">
        <f>VLOOKUP(C122,'[2]11 2021 - PEOPLE EXPORT'!$A:$C,3,FALSE)</f>
        <v>Teland Ltd</v>
      </c>
    </row>
    <row r="123" spans="1:34" x14ac:dyDescent="0.25">
      <c r="A123">
        <v>130</v>
      </c>
      <c r="B123" t="s">
        <v>540</v>
      </c>
      <c r="C123" t="s">
        <v>539</v>
      </c>
      <c r="D123" t="s">
        <v>541</v>
      </c>
      <c r="F123" t="s">
        <v>47</v>
      </c>
      <c r="G123" t="s">
        <v>35</v>
      </c>
      <c r="H123" t="s">
        <v>424</v>
      </c>
      <c r="I123" t="s">
        <v>37</v>
      </c>
      <c r="J123" t="s">
        <v>40</v>
      </c>
      <c r="K123" t="s">
        <v>50</v>
      </c>
      <c r="L123" t="s">
        <v>38</v>
      </c>
      <c r="M123" t="s">
        <v>38</v>
      </c>
      <c r="N123" t="s">
        <v>38</v>
      </c>
      <c r="O123" t="s">
        <v>40</v>
      </c>
      <c r="P123" t="s">
        <v>38</v>
      </c>
      <c r="Q123" t="s">
        <v>40</v>
      </c>
      <c r="R123" t="s">
        <v>40</v>
      </c>
      <c r="X123" t="s">
        <v>40</v>
      </c>
      <c r="Z123" t="s">
        <v>38</v>
      </c>
      <c r="AA123" s="8">
        <v>41946</v>
      </c>
      <c r="AB123" s="8">
        <v>44533</v>
      </c>
      <c r="AC123" t="s">
        <v>41</v>
      </c>
      <c r="AD123" t="s">
        <v>42</v>
      </c>
      <c r="AE123" s="1" t="str">
        <f t="shared" si="1"/>
        <v>91 HIGH STREET RAYLEIGH ESSEX.SS6 7EJ</v>
      </c>
      <c r="AF123" s="34" t="str">
        <f>VLOOKUP(C123,'[1]11 2021 - Premises Licences'!$B:$AS,44,FALSE)</f>
        <v>Wheatley</v>
      </c>
      <c r="AG123" s="1" t="str">
        <f>VLOOKUP(C123,'[2]11 2021 - PEOPLE EXPORT'!$A:$C,2,FALSE)</f>
        <v>Mairead Rosetta Foley</v>
      </c>
      <c r="AH123" s="1" t="str">
        <f>VLOOKUP(C123,'[2]11 2021 - PEOPLE EXPORT'!$A:$C,3,FALSE)</f>
        <v>Pizza Express Limited</v>
      </c>
    </row>
    <row r="124" spans="1:34" x14ac:dyDescent="0.25">
      <c r="A124">
        <v>131</v>
      </c>
      <c r="B124" t="s">
        <v>543</v>
      </c>
      <c r="C124" t="s">
        <v>542</v>
      </c>
      <c r="D124" t="s">
        <v>544</v>
      </c>
      <c r="F124" t="s">
        <v>47</v>
      </c>
      <c r="G124" t="s">
        <v>35</v>
      </c>
      <c r="H124" t="s">
        <v>48</v>
      </c>
      <c r="I124" t="s">
        <v>49</v>
      </c>
      <c r="J124" t="s">
        <v>38</v>
      </c>
      <c r="K124" t="s">
        <v>50</v>
      </c>
      <c r="L124" t="s">
        <v>38</v>
      </c>
      <c r="M124" t="s">
        <v>38</v>
      </c>
      <c r="N124" t="s">
        <v>38</v>
      </c>
      <c r="O124" t="s">
        <v>38</v>
      </c>
      <c r="P124" t="s">
        <v>40</v>
      </c>
      <c r="Q124" t="s">
        <v>40</v>
      </c>
      <c r="R124" t="s">
        <v>38</v>
      </c>
      <c r="Z124" t="s">
        <v>38</v>
      </c>
      <c r="AA124" s="8">
        <v>38702</v>
      </c>
      <c r="AB124" s="8">
        <v>44546</v>
      </c>
      <c r="AC124" t="s">
        <v>41</v>
      </c>
      <c r="AD124" t="s">
        <v>42</v>
      </c>
      <c r="AE124" s="1" t="str">
        <f t="shared" si="1"/>
        <v>47 EASTWOOD ROAD RAYLEIGH ESSEX.SS6 7JE</v>
      </c>
      <c r="AF124" s="34" t="str">
        <f>VLOOKUP(C124,'[1]11 2021 - Premises Licences'!$B:$AS,44,FALSE)</f>
        <v>Wheatley</v>
      </c>
      <c r="AG124" s="1" t="e">
        <f>VLOOKUP(C124,'[2]11 2021 - PEOPLE EXPORT'!$A:$C,2,FALSE)</f>
        <v>#N/A</v>
      </c>
      <c r="AH124" s="1" t="e">
        <f>VLOOKUP(C124,'[2]11 2021 - PEOPLE EXPORT'!$A:$C,3,FALSE)</f>
        <v>#N/A</v>
      </c>
    </row>
    <row r="125" spans="1:34" x14ac:dyDescent="0.25">
      <c r="A125">
        <v>132</v>
      </c>
      <c r="B125" t="s">
        <v>546</v>
      </c>
      <c r="C125" t="s">
        <v>545</v>
      </c>
      <c r="D125" t="s">
        <v>547</v>
      </c>
      <c r="E125" t="s">
        <v>548</v>
      </c>
      <c r="F125" t="s">
        <v>34</v>
      </c>
      <c r="G125" t="s">
        <v>35</v>
      </c>
      <c r="H125" t="s">
        <v>549</v>
      </c>
      <c r="I125" t="s">
        <v>56</v>
      </c>
      <c r="J125" t="s">
        <v>40</v>
      </c>
      <c r="K125" t="s">
        <v>198</v>
      </c>
      <c r="L125" t="s">
        <v>38</v>
      </c>
      <c r="M125" t="s">
        <v>38</v>
      </c>
      <c r="N125" t="s">
        <v>38</v>
      </c>
      <c r="O125" t="s">
        <v>40</v>
      </c>
      <c r="P125" t="s">
        <v>38</v>
      </c>
      <c r="Q125" t="s">
        <v>40</v>
      </c>
      <c r="R125" t="s">
        <v>40</v>
      </c>
      <c r="X125" t="s">
        <v>40</v>
      </c>
      <c r="Z125" t="s">
        <v>38</v>
      </c>
      <c r="AA125" s="8">
        <v>38572</v>
      </c>
      <c r="AB125" s="8">
        <v>44785</v>
      </c>
      <c r="AC125" t="s">
        <v>41</v>
      </c>
      <c r="AD125" t="s">
        <v>42</v>
      </c>
      <c r="AE125" s="1" t="str">
        <f t="shared" si="1"/>
        <v>EAST END PAGLESHAM ROCHFORD ESSEX.SS4 2EQ</v>
      </c>
      <c r="AF125" s="34" t="str">
        <f>VLOOKUP(C125,'[1]11 2021 - Premises Licences'!$B:$AS,44,FALSE)</f>
        <v>Hockley &amp; Ashingdon</v>
      </c>
      <c r="AG125" s="1" t="str">
        <f>VLOOKUP(C125,'[2]11 2021 - PEOPLE EXPORT'!$A:$C,2,FALSE)</f>
        <v>Lois Amanda Parker</v>
      </c>
      <c r="AH125" s="1" t="str">
        <f>VLOOKUP(C125,'[2]11 2021 - PEOPLE EXPORT'!$A:$C,3,FALSE)</f>
        <v>Mark Kenneth Oliver</v>
      </c>
    </row>
    <row r="126" spans="1:34" x14ac:dyDescent="0.25">
      <c r="A126">
        <v>133</v>
      </c>
      <c r="B126" t="s">
        <v>551</v>
      </c>
      <c r="C126" t="s">
        <v>550</v>
      </c>
      <c r="D126" t="s">
        <v>456</v>
      </c>
      <c r="F126" t="s">
        <v>47</v>
      </c>
      <c r="G126" t="s">
        <v>35</v>
      </c>
      <c r="H126" t="s">
        <v>552</v>
      </c>
      <c r="I126" t="s">
        <v>88</v>
      </c>
      <c r="J126" t="s">
        <v>38</v>
      </c>
      <c r="K126" t="s">
        <v>299</v>
      </c>
      <c r="L126" t="s">
        <v>38</v>
      </c>
      <c r="M126" t="s">
        <v>38</v>
      </c>
      <c r="N126" t="s">
        <v>38</v>
      </c>
      <c r="O126" t="s">
        <v>38</v>
      </c>
      <c r="P126" t="s">
        <v>40</v>
      </c>
      <c r="W126" t="s">
        <v>40</v>
      </c>
      <c r="X126" t="s">
        <v>40</v>
      </c>
      <c r="Y126" t="s">
        <v>40</v>
      </c>
      <c r="Z126" t="s">
        <v>40</v>
      </c>
      <c r="AA126" s="8">
        <v>38478</v>
      </c>
      <c r="AB126" s="8">
        <v>2958465</v>
      </c>
      <c r="AC126" t="s">
        <v>41</v>
      </c>
      <c r="AD126" t="s">
        <v>42</v>
      </c>
      <c r="AE126" s="1" t="str">
        <f t="shared" si="1"/>
        <v>LONDON ROAD RAYLEIGH ESSEX.SS6 9DT</v>
      </c>
      <c r="AF126" s="34" t="str">
        <f>VLOOKUP(C126,'[1]11 2021 - Premises Licences'!$B:$AS,44,FALSE)</f>
        <v>Sweyne Park &amp; Grange</v>
      </c>
      <c r="AG126" s="1" t="e">
        <f>VLOOKUP(C126,'[2]11 2021 - PEOPLE EXPORT'!$A:$C,2,FALSE)</f>
        <v>#N/A</v>
      </c>
      <c r="AH126" s="1" t="e">
        <f>VLOOKUP(C126,'[2]11 2021 - PEOPLE EXPORT'!$A:$C,3,FALSE)</f>
        <v>#N/A</v>
      </c>
    </row>
    <row r="127" spans="1:34" x14ac:dyDescent="0.25">
      <c r="A127">
        <v>134</v>
      </c>
      <c r="B127" t="s">
        <v>1212</v>
      </c>
      <c r="C127" t="s">
        <v>1213</v>
      </c>
      <c r="D127" t="s">
        <v>1214</v>
      </c>
      <c r="F127" t="s">
        <v>47</v>
      </c>
      <c r="G127" t="s">
        <v>35</v>
      </c>
      <c r="H127" t="s">
        <v>553</v>
      </c>
      <c r="I127" t="s">
        <v>94</v>
      </c>
      <c r="J127" t="s">
        <v>38</v>
      </c>
      <c r="K127" t="s">
        <v>50</v>
      </c>
      <c r="L127" t="s">
        <v>38</v>
      </c>
      <c r="M127" t="s">
        <v>40</v>
      </c>
      <c r="N127" t="s">
        <v>38</v>
      </c>
      <c r="O127" t="s">
        <v>38</v>
      </c>
      <c r="P127" t="s">
        <v>38</v>
      </c>
      <c r="Z127" t="s">
        <v>38</v>
      </c>
      <c r="AA127" s="8">
        <v>38526</v>
      </c>
      <c r="AB127" s="8">
        <v>43288</v>
      </c>
      <c r="AC127" t="s">
        <v>1184</v>
      </c>
      <c r="AD127" t="s">
        <v>42</v>
      </c>
      <c r="AE127" s="1" t="str">
        <f t="shared" si="1"/>
        <v>86 THE CHASE RAYLEIGH ESSEX.SS6 8RW</v>
      </c>
      <c r="AF127" s="34" t="str">
        <f>VLOOKUP(C127,'[1]11 2021 - Premises Licences'!$B:$AS,44,FALSE)</f>
        <v>Lodge</v>
      </c>
      <c r="AG127" s="1" t="str">
        <f>VLOOKUP(C127,'[2]11 2021 - PEOPLE EXPORT'!$A:$C,2,FALSE)</f>
        <v>Niranjana Bakthedevan</v>
      </c>
      <c r="AH127" s="1" t="str">
        <f>VLOOKUP(C127,'[2]11 2021 - PEOPLE EXPORT'!$A:$C,3,FALSE)</f>
        <v>Niranjana Bakthedevan</v>
      </c>
    </row>
    <row r="128" spans="1:34" x14ac:dyDescent="0.25">
      <c r="A128">
        <v>136</v>
      </c>
      <c r="B128" t="s">
        <v>560</v>
      </c>
      <c r="C128" t="s">
        <v>559</v>
      </c>
      <c r="D128" t="s">
        <v>561</v>
      </c>
      <c r="F128" t="s">
        <v>47</v>
      </c>
      <c r="G128" t="s">
        <v>35</v>
      </c>
      <c r="H128" t="s">
        <v>142</v>
      </c>
      <c r="I128" t="s">
        <v>37</v>
      </c>
      <c r="J128" t="s">
        <v>38</v>
      </c>
      <c r="K128" t="s">
        <v>50</v>
      </c>
      <c r="L128" t="s">
        <v>38</v>
      </c>
      <c r="M128" t="s">
        <v>38</v>
      </c>
      <c r="N128" t="s">
        <v>38</v>
      </c>
      <c r="O128" t="s">
        <v>40</v>
      </c>
      <c r="P128" t="s">
        <v>38</v>
      </c>
      <c r="Q128" t="s">
        <v>40</v>
      </c>
      <c r="R128" t="s">
        <v>38</v>
      </c>
      <c r="S128" t="s">
        <v>38</v>
      </c>
      <c r="T128" t="s">
        <v>38</v>
      </c>
      <c r="U128" t="s">
        <v>38</v>
      </c>
      <c r="V128" t="s">
        <v>38</v>
      </c>
      <c r="W128" t="s">
        <v>38</v>
      </c>
      <c r="X128" t="s">
        <v>38</v>
      </c>
      <c r="Y128" t="s">
        <v>38</v>
      </c>
      <c r="Z128" t="s">
        <v>38</v>
      </c>
      <c r="AA128" s="8">
        <v>40990</v>
      </c>
      <c r="AB128" s="8">
        <v>44670</v>
      </c>
      <c r="AC128" t="s">
        <v>41</v>
      </c>
      <c r="AD128" t="s">
        <v>42</v>
      </c>
      <c r="AE128" s="1" t="str">
        <f t="shared" si="1"/>
        <v>39-41 HIGH STREET RAYLEIGH ESSEX.SS6 7EW</v>
      </c>
      <c r="AF128" s="34" t="str">
        <f>VLOOKUP(C128,'[1]11 2021 - Premises Licences'!$B:$AS,44,FALSE)</f>
        <v>Wheatley</v>
      </c>
      <c r="AG128" s="1" t="str">
        <f>VLOOKUP(C128,'[2]11 2021 - PEOPLE EXPORT'!$A:$C,2,FALSE)</f>
        <v>Azad Tas</v>
      </c>
      <c r="AH128" s="1" t="str">
        <f>VLOOKUP(C128,'[2]11 2021 - PEOPLE EXPORT'!$A:$C,3,FALSE)</f>
        <v>Prezzo Trading Ltd</v>
      </c>
    </row>
    <row r="129" spans="1:34" x14ac:dyDescent="0.25">
      <c r="A129">
        <v>236</v>
      </c>
      <c r="B129" t="s">
        <v>555</v>
      </c>
      <c r="C129" t="s">
        <v>554</v>
      </c>
      <c r="D129" t="s">
        <v>556</v>
      </c>
      <c r="E129" t="s">
        <v>557</v>
      </c>
      <c r="F129" t="s">
        <v>43</v>
      </c>
      <c r="G129" t="s">
        <v>64</v>
      </c>
      <c r="H129" t="s">
        <v>558</v>
      </c>
      <c r="I129" t="s">
        <v>348</v>
      </c>
      <c r="J129" t="s">
        <v>38</v>
      </c>
      <c r="K129">
        <v>0</v>
      </c>
      <c r="L129" t="s">
        <v>38</v>
      </c>
      <c r="M129" t="s">
        <v>38</v>
      </c>
      <c r="N129" t="s">
        <v>38</v>
      </c>
      <c r="O129" t="s">
        <v>40</v>
      </c>
      <c r="P129" t="s">
        <v>38</v>
      </c>
      <c r="Q129">
        <v>0</v>
      </c>
      <c r="R129" t="s">
        <v>40</v>
      </c>
      <c r="S129">
        <v>0</v>
      </c>
      <c r="T129">
        <v>0</v>
      </c>
      <c r="U129" t="s">
        <v>38</v>
      </c>
      <c r="V129">
        <v>0</v>
      </c>
      <c r="W129" t="s">
        <v>40</v>
      </c>
      <c r="X129" t="s">
        <v>40</v>
      </c>
      <c r="Y129" t="s">
        <v>40</v>
      </c>
      <c r="Z129" t="s">
        <v>40</v>
      </c>
      <c r="AA129" s="8">
        <v>38568</v>
      </c>
      <c r="AB129" s="8">
        <v>44413</v>
      </c>
      <c r="AC129" t="s">
        <v>41</v>
      </c>
      <c r="AD129" t="s">
        <v>350</v>
      </c>
      <c r="AE129" s="1" t="str">
        <f t="shared" si="1"/>
        <v>Broomhills Meadow Stambridge Road Rochford Essex.SS4 2AQ</v>
      </c>
      <c r="AF129" s="34" t="s">
        <v>1219</v>
      </c>
      <c r="AG129" s="1" t="e">
        <f>VLOOKUP(C129,'[2]11 2021 - PEOPLE EXPORT'!$A:$C,2,FALSE)</f>
        <v>#N/A</v>
      </c>
      <c r="AH129" s="1" t="e">
        <f>VLOOKUP(C129,'[2]11 2021 - PEOPLE EXPORT'!$A:$C,3,FALSE)</f>
        <v>#N/A</v>
      </c>
    </row>
    <row r="130" spans="1:34" x14ac:dyDescent="0.25">
      <c r="A130">
        <v>138</v>
      </c>
      <c r="B130" t="s">
        <v>564</v>
      </c>
      <c r="C130" t="s">
        <v>563</v>
      </c>
      <c r="D130" t="s">
        <v>565</v>
      </c>
      <c r="E130" t="s">
        <v>566</v>
      </c>
      <c r="F130" t="s">
        <v>47</v>
      </c>
      <c r="G130" t="s">
        <v>35</v>
      </c>
      <c r="H130" t="s">
        <v>567</v>
      </c>
      <c r="I130" t="s">
        <v>276</v>
      </c>
      <c r="J130" t="s">
        <v>38</v>
      </c>
      <c r="K130" t="s">
        <v>50</v>
      </c>
      <c r="L130" t="s">
        <v>38</v>
      </c>
      <c r="M130" t="s">
        <v>38</v>
      </c>
      <c r="N130" t="s">
        <v>40</v>
      </c>
      <c r="O130" t="s">
        <v>38</v>
      </c>
      <c r="P130" t="s">
        <v>38</v>
      </c>
      <c r="Z130" t="s">
        <v>38</v>
      </c>
      <c r="AA130" s="8">
        <v>41773</v>
      </c>
      <c r="AB130" s="8">
        <v>44697</v>
      </c>
      <c r="AC130" t="s">
        <v>41</v>
      </c>
      <c r="AD130" t="s">
        <v>42</v>
      </c>
      <c r="AE130" s="1" t="str">
        <f t="shared" ref="AE130:AE181" si="2">TRIM(D130&amp;" "&amp;E130&amp;" "&amp;F130&amp;" "&amp;G130&amp;"."&amp;H130)</f>
        <v>KING GEORGES PLAYING FIELD BULL LANE RAYLEIGH ESSEX.SS6 8JG</v>
      </c>
      <c r="AF130" s="34" t="str">
        <f>VLOOKUP(C130,'[1]11 2021 - Premises Licences'!$B:$AS,44,FALSE)</f>
        <v>Wheatley</v>
      </c>
      <c r="AG130" s="1" t="str">
        <f>VLOOKUP(C130,'[2]11 2021 - PEOPLE EXPORT'!$A:$C,2,FALSE)</f>
        <v>N/A</v>
      </c>
      <c r="AH130" s="1" t="str">
        <f>VLOOKUP(C130,'[2]11 2021 - PEOPLE EXPORT'!$A:$C,3,FALSE)</f>
        <v>Rayleigh Bowls Club</v>
      </c>
    </row>
    <row r="131" spans="1:34" x14ac:dyDescent="0.25">
      <c r="A131">
        <v>143</v>
      </c>
      <c r="B131" t="s">
        <v>584</v>
      </c>
      <c r="C131" t="s">
        <v>583</v>
      </c>
      <c r="D131" t="s">
        <v>533</v>
      </c>
      <c r="F131" t="s">
        <v>47</v>
      </c>
      <c r="G131" t="s">
        <v>35</v>
      </c>
      <c r="H131" t="s">
        <v>585</v>
      </c>
      <c r="I131" t="s">
        <v>202</v>
      </c>
      <c r="J131" t="s">
        <v>40</v>
      </c>
      <c r="K131" t="s">
        <v>154</v>
      </c>
      <c r="L131" t="s">
        <v>38</v>
      </c>
      <c r="M131" t="s">
        <v>38</v>
      </c>
      <c r="N131" t="s">
        <v>38</v>
      </c>
      <c r="O131" t="s">
        <v>40</v>
      </c>
      <c r="P131" t="s">
        <v>38</v>
      </c>
      <c r="Q131" t="s">
        <v>40</v>
      </c>
      <c r="R131" t="s">
        <v>40</v>
      </c>
      <c r="S131" t="s">
        <v>40</v>
      </c>
      <c r="T131" t="s">
        <v>40</v>
      </c>
      <c r="U131" t="s">
        <v>40</v>
      </c>
      <c r="V131" t="s">
        <v>40</v>
      </c>
      <c r="W131" t="s">
        <v>40</v>
      </c>
      <c r="X131" t="s">
        <v>40</v>
      </c>
      <c r="Y131" t="s">
        <v>40</v>
      </c>
      <c r="Z131" t="s">
        <v>40</v>
      </c>
      <c r="AA131" s="8">
        <v>39885</v>
      </c>
      <c r="AB131" s="8">
        <v>44665</v>
      </c>
      <c r="AC131" t="s">
        <v>41</v>
      </c>
      <c r="AD131" t="s">
        <v>42</v>
      </c>
      <c r="AE131" s="1" t="str">
        <f t="shared" si="2"/>
        <v>HULLBRIDGE ROAD RAYLEIGH ESSEX.SS6 9QS</v>
      </c>
      <c r="AF131" s="34" t="str">
        <f>VLOOKUP(C131,'[1]11 2021 - Premises Licences'!$B:$AS,44,FALSE)</f>
        <v>Hullbridge</v>
      </c>
      <c r="AG131" s="1" t="str">
        <f>VLOOKUP(C131,'[2]11 2021 - PEOPLE EXPORT'!$A:$C,2,FALSE)</f>
        <v>Sean Munro</v>
      </c>
      <c r="AH131" s="1" t="str">
        <f>VLOOKUP(C131,'[2]11 2021 - PEOPLE EXPORT'!$A:$C,3,FALSE)</f>
        <v>Aureus Golf Limited</v>
      </c>
    </row>
    <row r="132" spans="1:34" x14ac:dyDescent="0.25">
      <c r="A132">
        <v>139</v>
      </c>
      <c r="B132" t="s">
        <v>569</v>
      </c>
      <c r="C132" t="s">
        <v>568</v>
      </c>
      <c r="D132" t="s">
        <v>570</v>
      </c>
      <c r="F132" t="s">
        <v>47</v>
      </c>
      <c r="G132" t="s">
        <v>35</v>
      </c>
      <c r="H132" t="s">
        <v>571</v>
      </c>
      <c r="I132" t="s">
        <v>348</v>
      </c>
      <c r="J132" t="s">
        <v>40</v>
      </c>
      <c r="K132" t="s">
        <v>572</v>
      </c>
      <c r="L132" t="s">
        <v>38</v>
      </c>
      <c r="M132" t="s">
        <v>38</v>
      </c>
      <c r="N132" t="s">
        <v>38</v>
      </c>
      <c r="O132" t="s">
        <v>40</v>
      </c>
      <c r="P132" t="s">
        <v>38</v>
      </c>
      <c r="R132" t="s">
        <v>40</v>
      </c>
      <c r="T132" t="s">
        <v>40</v>
      </c>
      <c r="U132" t="s">
        <v>40</v>
      </c>
      <c r="W132" t="s">
        <v>40</v>
      </c>
      <c r="X132" t="s">
        <v>40</v>
      </c>
      <c r="Y132" t="s">
        <v>40</v>
      </c>
      <c r="Z132" t="s">
        <v>40</v>
      </c>
      <c r="AA132" s="8">
        <v>38532</v>
      </c>
      <c r="AB132" s="8">
        <v>44741</v>
      </c>
      <c r="AC132" t="s">
        <v>41</v>
      </c>
      <c r="AD132" t="s">
        <v>350</v>
      </c>
      <c r="AE132" s="1" t="str">
        <f t="shared" si="2"/>
        <v>7 LONDON HILL RAYLEIGH ESSEX.SS6 7HW</v>
      </c>
      <c r="AF132" s="34" t="s">
        <v>1219</v>
      </c>
      <c r="AG132" s="1" t="e">
        <f>VLOOKUP(C132,'[2]11 2021 - PEOPLE EXPORT'!$A:$C,2,FALSE)</f>
        <v>#N/A</v>
      </c>
      <c r="AH132" s="1" t="e">
        <f>VLOOKUP(C132,'[2]11 2021 - PEOPLE EXPORT'!$A:$C,3,FALSE)</f>
        <v>#N/A</v>
      </c>
    </row>
    <row r="133" spans="1:34" x14ac:dyDescent="0.25">
      <c r="A133">
        <v>140</v>
      </c>
      <c r="B133" t="s">
        <v>574</v>
      </c>
      <c r="C133" t="s">
        <v>573</v>
      </c>
      <c r="D133" t="s">
        <v>81</v>
      </c>
      <c r="F133" t="s">
        <v>47</v>
      </c>
      <c r="G133" t="s">
        <v>35</v>
      </c>
      <c r="H133" t="s">
        <v>82</v>
      </c>
      <c r="I133" t="s">
        <v>348</v>
      </c>
      <c r="J133" t="s">
        <v>38</v>
      </c>
      <c r="K133" t="s">
        <v>575</v>
      </c>
      <c r="L133" t="s">
        <v>38</v>
      </c>
      <c r="M133" t="s">
        <v>38</v>
      </c>
      <c r="N133" t="s">
        <v>40</v>
      </c>
      <c r="O133" t="s">
        <v>38</v>
      </c>
      <c r="P133" t="s">
        <v>38</v>
      </c>
      <c r="R133" t="s">
        <v>40</v>
      </c>
      <c r="W133" t="s">
        <v>40</v>
      </c>
      <c r="X133" t="s">
        <v>40</v>
      </c>
      <c r="Z133" t="s">
        <v>38</v>
      </c>
      <c r="AB133" s="8">
        <v>44750</v>
      </c>
      <c r="AC133" t="s">
        <v>41</v>
      </c>
      <c r="AD133" t="s">
        <v>350</v>
      </c>
      <c r="AE133" s="1" t="str">
        <f t="shared" si="2"/>
        <v>RAWRETH LANE RAYLEIGH ESSEX.SS6 9RN</v>
      </c>
      <c r="AF133" s="34" t="s">
        <v>1219</v>
      </c>
      <c r="AG133" s="1" t="e">
        <f>VLOOKUP(C133,'[2]11 2021 - PEOPLE EXPORT'!$A:$C,2,FALSE)</f>
        <v>#N/A</v>
      </c>
      <c r="AH133" s="1" t="e">
        <f>VLOOKUP(C133,'[2]11 2021 - PEOPLE EXPORT'!$A:$C,3,FALSE)</f>
        <v>#N/A</v>
      </c>
    </row>
    <row r="134" spans="1:34" x14ac:dyDescent="0.25">
      <c r="A134">
        <v>141</v>
      </c>
      <c r="B134" t="s">
        <v>577</v>
      </c>
      <c r="C134" t="s">
        <v>576</v>
      </c>
      <c r="D134" t="s">
        <v>578</v>
      </c>
      <c r="F134" t="s">
        <v>47</v>
      </c>
      <c r="G134" t="s">
        <v>35</v>
      </c>
      <c r="H134" t="s">
        <v>103</v>
      </c>
      <c r="I134" t="s">
        <v>94</v>
      </c>
      <c r="J134" t="s">
        <v>38</v>
      </c>
      <c r="K134" t="s">
        <v>299</v>
      </c>
      <c r="L134" t="s">
        <v>38</v>
      </c>
      <c r="M134" t="s">
        <v>40</v>
      </c>
      <c r="N134" t="s">
        <v>38</v>
      </c>
      <c r="O134" t="s">
        <v>38</v>
      </c>
      <c r="P134" t="s">
        <v>38</v>
      </c>
      <c r="Z134" t="s">
        <v>38</v>
      </c>
      <c r="AA134" s="8">
        <v>38554</v>
      </c>
      <c r="AB134" s="8">
        <v>44795</v>
      </c>
      <c r="AC134" t="s">
        <v>41</v>
      </c>
      <c r="AD134" t="s">
        <v>42</v>
      </c>
      <c r="AE134" s="1" t="str">
        <f t="shared" si="2"/>
        <v>24 HIGH STREET RAYLEIGH ESSEX.SS6 7EF</v>
      </c>
      <c r="AF134" s="34" t="str">
        <f>VLOOKUP(C134,'[1]11 2021 - Premises Licences'!$B:$AS,44,FALSE)</f>
        <v>Wheatley</v>
      </c>
      <c r="AG134" s="1" t="str">
        <f>VLOOKUP(C134,'[2]11 2021 - PEOPLE EXPORT'!$A:$C,2,FALSE)</f>
        <v>Yilmaz Altun</v>
      </c>
      <c r="AH134" s="1" t="str">
        <f>VLOOKUP(C134,'[2]11 2021 - PEOPLE EXPORT'!$A:$C,3,FALSE)</f>
        <v>Altun Belgin</v>
      </c>
    </row>
    <row r="135" spans="1:34" x14ac:dyDescent="0.25">
      <c r="A135">
        <v>145</v>
      </c>
      <c r="B135" t="s">
        <v>587</v>
      </c>
      <c r="C135" t="s">
        <v>586</v>
      </c>
      <c r="D135" t="s">
        <v>588</v>
      </c>
      <c r="F135" t="s">
        <v>47</v>
      </c>
      <c r="G135" t="s">
        <v>35</v>
      </c>
      <c r="H135" t="s">
        <v>103</v>
      </c>
      <c r="I135" t="s">
        <v>293</v>
      </c>
      <c r="J135" t="s">
        <v>38</v>
      </c>
      <c r="K135" t="s">
        <v>50</v>
      </c>
      <c r="L135" t="s">
        <v>38</v>
      </c>
      <c r="M135" t="s">
        <v>38</v>
      </c>
      <c r="N135" t="s">
        <v>38</v>
      </c>
      <c r="O135" t="s">
        <v>38</v>
      </c>
      <c r="P135" t="s">
        <v>40</v>
      </c>
      <c r="Q135" t="s">
        <v>40</v>
      </c>
      <c r="R135" t="s">
        <v>38</v>
      </c>
      <c r="S135" t="s">
        <v>38</v>
      </c>
      <c r="T135" t="s">
        <v>38</v>
      </c>
      <c r="U135" t="s">
        <v>38</v>
      </c>
      <c r="V135" t="s">
        <v>38</v>
      </c>
      <c r="W135" t="s">
        <v>38</v>
      </c>
      <c r="X135" t="s">
        <v>38</v>
      </c>
      <c r="Y135" t="s">
        <v>38</v>
      </c>
      <c r="Z135" t="s">
        <v>38</v>
      </c>
      <c r="AA135" s="8">
        <v>39308</v>
      </c>
      <c r="AB135" s="8">
        <v>44574</v>
      </c>
      <c r="AC135" t="s">
        <v>41</v>
      </c>
      <c r="AD135" t="s">
        <v>42</v>
      </c>
      <c r="AE135" s="1" t="str">
        <f t="shared" si="2"/>
        <v>26 HIGH STREET RAYLEIGH ESSEX.SS6 7EF</v>
      </c>
      <c r="AF135" s="34" t="str">
        <f>VLOOKUP(C135,'[1]11 2021 - Premises Licences'!$B:$AS,44,FALSE)</f>
        <v>Wheatley</v>
      </c>
      <c r="AG135" s="1" t="e">
        <f>VLOOKUP(C135,'[2]11 2021 - PEOPLE EXPORT'!$A:$C,2,FALSE)</f>
        <v>#N/A</v>
      </c>
      <c r="AH135" s="1" t="e">
        <f>VLOOKUP(C135,'[2]11 2021 - PEOPLE EXPORT'!$A:$C,3,FALSE)</f>
        <v>#N/A</v>
      </c>
    </row>
    <row r="136" spans="1:34" x14ac:dyDescent="0.25">
      <c r="A136">
        <v>146</v>
      </c>
      <c r="B136" t="s">
        <v>590</v>
      </c>
      <c r="C136" t="s">
        <v>589</v>
      </c>
      <c r="D136" t="s">
        <v>102</v>
      </c>
      <c r="F136" t="s">
        <v>47</v>
      </c>
      <c r="G136" t="s">
        <v>35</v>
      </c>
      <c r="H136" t="s">
        <v>424</v>
      </c>
      <c r="I136" t="s">
        <v>431</v>
      </c>
      <c r="J136" t="s">
        <v>38</v>
      </c>
      <c r="K136" t="s">
        <v>50</v>
      </c>
      <c r="L136" t="s">
        <v>38</v>
      </c>
      <c r="M136" t="s">
        <v>38</v>
      </c>
      <c r="N136" t="s">
        <v>40</v>
      </c>
      <c r="O136" t="s">
        <v>38</v>
      </c>
      <c r="P136" t="s">
        <v>38</v>
      </c>
      <c r="Q136" t="s">
        <v>40</v>
      </c>
      <c r="R136" t="s">
        <v>40</v>
      </c>
      <c r="T136" t="s">
        <v>40</v>
      </c>
      <c r="U136" t="s">
        <v>40</v>
      </c>
      <c r="V136" t="s">
        <v>40</v>
      </c>
      <c r="W136" t="s">
        <v>40</v>
      </c>
      <c r="X136" t="s">
        <v>40</v>
      </c>
      <c r="Z136" t="s">
        <v>38</v>
      </c>
      <c r="AA136" s="8">
        <v>38509</v>
      </c>
      <c r="AB136" s="8">
        <v>44720</v>
      </c>
      <c r="AC136" t="s">
        <v>41</v>
      </c>
      <c r="AD136" t="s">
        <v>42</v>
      </c>
      <c r="AE136" s="1" t="str">
        <f t="shared" si="2"/>
        <v>89 HIGH STREET RAYLEIGH ESSEX.SS6 7EJ</v>
      </c>
      <c r="AF136" s="34" t="str">
        <f>VLOOKUP(C136,'[1]11 2021 - Premises Licences'!$B:$AS,44,FALSE)</f>
        <v>Wheatley</v>
      </c>
      <c r="AG136" s="1" t="str">
        <f>VLOOKUP(C136,'[2]11 2021 - PEOPLE EXPORT'!$A:$C,2,FALSE)</f>
        <v>John David Smth</v>
      </c>
      <c r="AH136" s="1" t="str">
        <f>VLOOKUP(C136,'[2]11 2021 - PEOPLE EXPORT'!$A:$C,3,FALSE)</f>
        <v>John David Smith</v>
      </c>
    </row>
    <row r="137" spans="1:34" x14ac:dyDescent="0.25">
      <c r="A137">
        <v>147</v>
      </c>
      <c r="B137" t="s">
        <v>592</v>
      </c>
      <c r="C137" t="s">
        <v>591</v>
      </c>
      <c r="D137" t="s">
        <v>593</v>
      </c>
      <c r="E137" t="s">
        <v>594</v>
      </c>
      <c r="F137" t="s">
        <v>47</v>
      </c>
      <c r="G137" t="s">
        <v>35</v>
      </c>
      <c r="H137" t="s">
        <v>595</v>
      </c>
      <c r="I137" t="s">
        <v>348</v>
      </c>
      <c r="J137" t="s">
        <v>40</v>
      </c>
      <c r="K137" t="s">
        <v>50</v>
      </c>
      <c r="L137" t="s">
        <v>38</v>
      </c>
      <c r="M137" t="s">
        <v>38</v>
      </c>
      <c r="N137" t="s">
        <v>38</v>
      </c>
      <c r="O137" t="s">
        <v>40</v>
      </c>
      <c r="P137" t="s">
        <v>38</v>
      </c>
      <c r="R137" t="s">
        <v>40</v>
      </c>
      <c r="W137" t="s">
        <v>40</v>
      </c>
      <c r="X137" t="s">
        <v>40</v>
      </c>
      <c r="Y137" t="s">
        <v>40</v>
      </c>
      <c r="Z137" t="s">
        <v>40</v>
      </c>
      <c r="AA137" s="8">
        <v>38567</v>
      </c>
      <c r="AB137" s="8">
        <v>44803</v>
      </c>
      <c r="AC137" t="s">
        <v>41</v>
      </c>
      <c r="AD137" t="s">
        <v>350</v>
      </c>
      <c r="AE137" s="1" t="str">
        <f t="shared" si="2"/>
        <v>WATCHFIELD LANE, HIGH ROAD RAYLEIGH ESSEX.SS6 7AB</v>
      </c>
      <c r="AF137" s="34" t="str">
        <f>VLOOKUP(C137,'[1]11 2021 - Premises Licences'!$B:$AS,44,FALSE)</f>
        <v>Rochford</v>
      </c>
      <c r="AG137" s="1" t="e">
        <f>VLOOKUP(C137,'[2]11 2021 - PEOPLE EXPORT'!$A:$C,2,FALSE)</f>
        <v>#N/A</v>
      </c>
      <c r="AH137" s="1" t="e">
        <f>VLOOKUP(C137,'[2]11 2021 - PEOPLE EXPORT'!$A:$C,3,FALSE)</f>
        <v>#N/A</v>
      </c>
    </row>
    <row r="138" spans="1:34" x14ac:dyDescent="0.25">
      <c r="A138">
        <v>148</v>
      </c>
      <c r="B138" t="s">
        <v>597</v>
      </c>
      <c r="C138" t="s">
        <v>596</v>
      </c>
      <c r="D138" t="s">
        <v>598</v>
      </c>
      <c r="E138" t="s">
        <v>47</v>
      </c>
      <c r="F138" t="s">
        <v>47</v>
      </c>
      <c r="G138" t="s">
        <v>35</v>
      </c>
      <c r="H138" t="s">
        <v>599</v>
      </c>
      <c r="I138" t="s">
        <v>431</v>
      </c>
      <c r="J138" t="s">
        <v>40</v>
      </c>
      <c r="K138" t="s">
        <v>50</v>
      </c>
      <c r="L138" t="s">
        <v>38</v>
      </c>
      <c r="M138" t="s">
        <v>38</v>
      </c>
      <c r="N138" t="s">
        <v>40</v>
      </c>
      <c r="O138" t="s">
        <v>38</v>
      </c>
      <c r="P138" t="s">
        <v>38</v>
      </c>
      <c r="Q138" t="s">
        <v>40</v>
      </c>
      <c r="R138" t="s">
        <v>40</v>
      </c>
      <c r="T138" t="s">
        <v>40</v>
      </c>
      <c r="U138" t="s">
        <v>40</v>
      </c>
      <c r="W138" t="s">
        <v>40</v>
      </c>
      <c r="X138" t="s">
        <v>40</v>
      </c>
      <c r="Y138" t="s">
        <v>40</v>
      </c>
      <c r="Z138" t="s">
        <v>40</v>
      </c>
      <c r="AA138" s="8">
        <v>38810</v>
      </c>
      <c r="AB138" s="8">
        <v>44327</v>
      </c>
      <c r="AC138" t="s">
        <v>41</v>
      </c>
      <c r="AD138" t="s">
        <v>42</v>
      </c>
      <c r="AE138" s="1" t="str">
        <f t="shared" si="2"/>
        <v>PRIORY CHASE RAYLEIGH RAYLEIGH ESSEX.SS609NF</v>
      </c>
      <c r="AF138" s="34" t="str">
        <f>VLOOKUP(C138,'[1]11 2021 - Premises Licences'!$B:$AS,44,FALSE)</f>
        <v>Downhall &amp; Rawreth</v>
      </c>
      <c r="AG138" s="1" t="str">
        <f>VLOOKUP(C138,'[2]11 2021 - PEOPLE EXPORT'!$A:$C,2,FALSE)</f>
        <v>Robert Hewett</v>
      </c>
      <c r="AH138" s="1" t="str">
        <f>VLOOKUP(C138,'[2]11 2021 - PEOPLE EXPORT'!$A:$C,3,FALSE)</f>
        <v>Fusion Lifestyle</v>
      </c>
    </row>
    <row r="139" spans="1:34" x14ac:dyDescent="0.25">
      <c r="A139">
        <v>149</v>
      </c>
      <c r="B139" t="s">
        <v>601</v>
      </c>
      <c r="C139" t="s">
        <v>600</v>
      </c>
      <c r="D139" t="s">
        <v>602</v>
      </c>
      <c r="F139" t="s">
        <v>47</v>
      </c>
      <c r="G139" t="s">
        <v>35</v>
      </c>
      <c r="H139" t="s">
        <v>553</v>
      </c>
      <c r="I139" t="s">
        <v>56</v>
      </c>
      <c r="J139" t="s">
        <v>40</v>
      </c>
      <c r="K139" t="s">
        <v>572</v>
      </c>
      <c r="L139" t="s">
        <v>38</v>
      </c>
      <c r="M139" t="s">
        <v>38</v>
      </c>
      <c r="N139" t="s">
        <v>38</v>
      </c>
      <c r="O139" t="s">
        <v>40</v>
      </c>
      <c r="P139" t="s">
        <v>38</v>
      </c>
      <c r="Q139" t="s">
        <v>40</v>
      </c>
      <c r="R139" t="s">
        <v>40</v>
      </c>
      <c r="W139" t="s">
        <v>40</v>
      </c>
      <c r="X139" t="s">
        <v>40</v>
      </c>
      <c r="Y139" t="s">
        <v>40</v>
      </c>
      <c r="Z139" t="s">
        <v>40</v>
      </c>
      <c r="AA139" s="8">
        <v>38547</v>
      </c>
      <c r="AB139" s="8">
        <v>44807</v>
      </c>
      <c r="AC139" t="s">
        <v>41</v>
      </c>
      <c r="AD139" t="s">
        <v>42</v>
      </c>
      <c r="AE139" s="1" t="str">
        <f t="shared" si="2"/>
        <v>70 THE CHASE RAYLEIGH ESSEX.SS6 8RW</v>
      </c>
      <c r="AF139" s="34" t="str">
        <f>VLOOKUP(C139,'[1]11 2021 - Premises Licences'!$B:$AS,44,FALSE)</f>
        <v>Lodge</v>
      </c>
      <c r="AG139" s="1" t="str">
        <f>VLOOKUP(C139,'[2]11 2021 - PEOPLE EXPORT'!$A:$C,2,FALSE)</f>
        <v>Tom Dixon</v>
      </c>
      <c r="AH139" s="1" t="str">
        <f>VLOOKUP(C139,'[2]11 2021 - PEOPLE EXPORT'!$A:$C,3,FALSE)</f>
        <v>Mitchells and Butlers Leisure Retail Ltd</v>
      </c>
    </row>
    <row r="140" spans="1:34" x14ac:dyDescent="0.25">
      <c r="A140">
        <v>150</v>
      </c>
      <c r="B140" t="s">
        <v>1121</v>
      </c>
      <c r="C140" t="s">
        <v>603</v>
      </c>
      <c r="D140" t="s">
        <v>456</v>
      </c>
      <c r="F140" t="s">
        <v>47</v>
      </c>
      <c r="G140" t="s">
        <v>35</v>
      </c>
      <c r="H140" t="s">
        <v>604</v>
      </c>
      <c r="I140" t="s">
        <v>605</v>
      </c>
      <c r="J140" t="s">
        <v>38</v>
      </c>
      <c r="K140" t="s">
        <v>50</v>
      </c>
      <c r="L140" t="s">
        <v>40</v>
      </c>
      <c r="M140" t="s">
        <v>40</v>
      </c>
      <c r="N140" t="s">
        <v>38</v>
      </c>
      <c r="O140" t="s">
        <v>38</v>
      </c>
      <c r="P140" t="s">
        <v>38</v>
      </c>
      <c r="Q140" t="s">
        <v>40</v>
      </c>
      <c r="Z140" t="s">
        <v>38</v>
      </c>
      <c r="AA140" s="8">
        <v>42052</v>
      </c>
      <c r="AB140" s="8">
        <v>44639</v>
      </c>
      <c r="AC140" t="s">
        <v>41</v>
      </c>
      <c r="AD140" t="s">
        <v>42</v>
      </c>
      <c r="AE140" s="1" t="str">
        <f t="shared" si="2"/>
        <v>LONDON ROAD RAYLEIGH ESSEX.SS6 9DW</v>
      </c>
      <c r="AF140" s="34" t="str">
        <f>VLOOKUP(C140,'[1]11 2021 - Premises Licences'!$B:$AS,44,FALSE)</f>
        <v>Downhall &amp; Rawreth</v>
      </c>
      <c r="AG140" s="1" t="e">
        <f>VLOOKUP(C140,'[2]11 2021 - PEOPLE EXPORT'!$A:$C,2,FALSE)</f>
        <v>#N/A</v>
      </c>
      <c r="AH140" s="1" t="e">
        <f>VLOOKUP(C140,'[2]11 2021 - PEOPLE EXPORT'!$A:$C,3,FALSE)</f>
        <v>#N/A</v>
      </c>
    </row>
    <row r="141" spans="1:34" x14ac:dyDescent="0.25">
      <c r="A141">
        <v>151</v>
      </c>
      <c r="B141" t="s">
        <v>607</v>
      </c>
      <c r="C141" t="s">
        <v>606</v>
      </c>
      <c r="D141" t="s">
        <v>608</v>
      </c>
      <c r="F141" t="s">
        <v>47</v>
      </c>
      <c r="G141" t="s">
        <v>35</v>
      </c>
      <c r="H141" t="s">
        <v>141</v>
      </c>
      <c r="I141" t="s">
        <v>37</v>
      </c>
      <c r="J141" t="s">
        <v>40</v>
      </c>
      <c r="K141" t="s">
        <v>50</v>
      </c>
      <c r="L141" t="s">
        <v>38</v>
      </c>
      <c r="M141" t="s">
        <v>38</v>
      </c>
      <c r="N141" t="s">
        <v>40</v>
      </c>
      <c r="O141" t="s">
        <v>38</v>
      </c>
      <c r="P141" t="s">
        <v>38</v>
      </c>
      <c r="Z141" t="s">
        <v>38</v>
      </c>
      <c r="AA141" s="8">
        <v>38566</v>
      </c>
      <c r="AB141" s="8">
        <v>44783</v>
      </c>
      <c r="AC141" t="s">
        <v>41</v>
      </c>
      <c r="AD141" t="s">
        <v>42</v>
      </c>
      <c r="AE141" s="1" t="str">
        <f t="shared" si="2"/>
        <v>159 HIGH STREET RAYLEIGH ESSEX.SS6 7QA</v>
      </c>
      <c r="AF141" s="34" t="str">
        <f>VLOOKUP(C141,'[1]11 2021 - Premises Licences'!$B:$AS,44,FALSE)</f>
        <v>Whitehouse</v>
      </c>
      <c r="AG141" s="1" t="str">
        <f>VLOOKUP(C141,'[2]11 2021 - PEOPLE EXPORT'!$A:$C,2,FALSE)</f>
        <v>Shelim Uddin</v>
      </c>
      <c r="AH141" s="1" t="str">
        <f>VLOOKUP(C141,'[2]11 2021 - PEOPLE EXPORT'!$A:$C,3,FALSE)</f>
        <v>Spice Dream Limited</v>
      </c>
    </row>
    <row r="142" spans="1:34" x14ac:dyDescent="0.25">
      <c r="A142">
        <v>243</v>
      </c>
      <c r="B142" t="s">
        <v>331</v>
      </c>
      <c r="C142" t="s">
        <v>330</v>
      </c>
      <c r="D142" t="s">
        <v>332</v>
      </c>
      <c r="E142" t="s">
        <v>215</v>
      </c>
      <c r="G142" t="s">
        <v>64</v>
      </c>
      <c r="H142" t="s">
        <v>153</v>
      </c>
      <c r="I142" t="s">
        <v>193</v>
      </c>
      <c r="J142" t="s">
        <v>38</v>
      </c>
      <c r="K142">
        <v>0</v>
      </c>
      <c r="L142">
        <v>0</v>
      </c>
      <c r="M142" t="s">
        <v>38</v>
      </c>
      <c r="N142">
        <v>0</v>
      </c>
      <c r="O142">
        <v>0</v>
      </c>
      <c r="P142" t="s">
        <v>40</v>
      </c>
      <c r="Q142">
        <v>0</v>
      </c>
      <c r="R142" t="s">
        <v>40</v>
      </c>
      <c r="S142" t="s">
        <v>40</v>
      </c>
      <c r="T142" t="s">
        <v>38</v>
      </c>
      <c r="U142" t="s">
        <v>38</v>
      </c>
      <c r="V142">
        <v>0</v>
      </c>
      <c r="W142" t="s">
        <v>40</v>
      </c>
      <c r="X142" t="s">
        <v>40</v>
      </c>
      <c r="Y142" t="s">
        <v>40</v>
      </c>
      <c r="Z142">
        <v>0</v>
      </c>
      <c r="AA142" s="8">
        <v>43432</v>
      </c>
      <c r="AB142" s="8">
        <v>2958465</v>
      </c>
      <c r="AC142" t="s">
        <v>41</v>
      </c>
      <c r="AD142" t="s">
        <v>42</v>
      </c>
      <c r="AE142" s="1" t="str">
        <f t="shared" si="2"/>
        <v>High Street Rayleigh Essex.SS6 7EA</v>
      </c>
      <c r="AF142" s="34" t="str">
        <f>VLOOKUP(C142,'[1]11 2021 - Premises Licences'!$B:$AS,44,FALSE)</f>
        <v>Wheatley</v>
      </c>
      <c r="AG142" s="1" t="e">
        <f>VLOOKUP(C142,'[2]11 2021 - PEOPLE EXPORT'!$A:$C,2,FALSE)</f>
        <v>#N/A</v>
      </c>
      <c r="AH142" s="1" t="e">
        <f>VLOOKUP(C142,'[2]11 2021 - PEOPLE EXPORT'!$A:$C,3,FALSE)</f>
        <v>#N/A</v>
      </c>
    </row>
    <row r="143" spans="1:34" x14ac:dyDescent="0.25">
      <c r="A143">
        <v>152</v>
      </c>
      <c r="B143" t="s">
        <v>610</v>
      </c>
      <c r="C143" t="s">
        <v>609</v>
      </c>
      <c r="D143" t="s">
        <v>611</v>
      </c>
      <c r="F143" t="s">
        <v>47</v>
      </c>
      <c r="G143" t="s">
        <v>35</v>
      </c>
      <c r="H143" t="s">
        <v>552</v>
      </c>
      <c r="I143" t="s">
        <v>348</v>
      </c>
      <c r="J143" t="s">
        <v>40</v>
      </c>
      <c r="K143" t="s">
        <v>394</v>
      </c>
      <c r="L143" t="s">
        <v>38</v>
      </c>
      <c r="M143" t="s">
        <v>38</v>
      </c>
      <c r="N143" t="s">
        <v>38</v>
      </c>
      <c r="O143" t="s">
        <v>40</v>
      </c>
      <c r="P143" t="s">
        <v>38</v>
      </c>
      <c r="R143" t="s">
        <v>40</v>
      </c>
      <c r="S143" t="s">
        <v>40</v>
      </c>
      <c r="T143" t="s">
        <v>40</v>
      </c>
      <c r="U143" t="s">
        <v>40</v>
      </c>
      <c r="W143" t="s">
        <v>40</v>
      </c>
      <c r="X143" t="s">
        <v>40</v>
      </c>
      <c r="Y143" t="s">
        <v>40</v>
      </c>
      <c r="Z143" t="s">
        <v>40</v>
      </c>
      <c r="AB143" s="8">
        <v>44796</v>
      </c>
      <c r="AC143" t="s">
        <v>41</v>
      </c>
      <c r="AD143" t="s">
        <v>350</v>
      </c>
      <c r="AE143" s="1" t="str">
        <f t="shared" si="2"/>
        <v>London Road RAYLEIGH ESSEX.SS6 9DT</v>
      </c>
      <c r="AF143" s="34" t="s">
        <v>1219</v>
      </c>
      <c r="AG143" s="1" t="e">
        <f>VLOOKUP(C143,'[2]11 2021 - PEOPLE EXPORT'!$A:$C,2,FALSE)</f>
        <v>#N/A</v>
      </c>
      <c r="AH143" s="1" t="e">
        <f>VLOOKUP(C143,'[2]11 2021 - PEOPLE EXPORT'!$A:$C,3,FALSE)</f>
        <v>#N/A</v>
      </c>
    </row>
    <row r="144" spans="1:34" x14ac:dyDescent="0.25">
      <c r="A144">
        <v>153</v>
      </c>
      <c r="B144" t="s">
        <v>613</v>
      </c>
      <c r="C144" t="s">
        <v>612</v>
      </c>
      <c r="D144" t="s">
        <v>140</v>
      </c>
      <c r="F144" t="s">
        <v>47</v>
      </c>
      <c r="G144" t="s">
        <v>35</v>
      </c>
      <c r="H144" t="s">
        <v>141</v>
      </c>
      <c r="I144" t="s">
        <v>130</v>
      </c>
      <c r="J144" t="s">
        <v>38</v>
      </c>
      <c r="K144" t="s">
        <v>154</v>
      </c>
      <c r="L144" t="s">
        <v>38</v>
      </c>
      <c r="M144" t="s">
        <v>38</v>
      </c>
      <c r="N144" t="s">
        <v>40</v>
      </c>
      <c r="O144" t="s">
        <v>38</v>
      </c>
      <c r="P144" t="s">
        <v>38</v>
      </c>
      <c r="Q144" t="s">
        <v>40</v>
      </c>
      <c r="R144" t="s">
        <v>40</v>
      </c>
      <c r="S144" t="s">
        <v>40</v>
      </c>
      <c r="T144" t="s">
        <v>38</v>
      </c>
      <c r="U144" t="s">
        <v>38</v>
      </c>
      <c r="V144" t="s">
        <v>38</v>
      </c>
      <c r="W144" t="s">
        <v>40</v>
      </c>
      <c r="X144" t="s">
        <v>40</v>
      </c>
      <c r="Y144" t="s">
        <v>40</v>
      </c>
      <c r="Z144" t="s">
        <v>38</v>
      </c>
      <c r="AA144" s="8">
        <v>41774</v>
      </c>
      <c r="AB144" s="8">
        <v>44746</v>
      </c>
      <c r="AC144" t="s">
        <v>41</v>
      </c>
      <c r="AD144" t="s">
        <v>42</v>
      </c>
      <c r="AE144" s="1" t="str">
        <f t="shared" si="2"/>
        <v>131 HIGH STREET RAYLEIGH ESSEX.SS6 7QA</v>
      </c>
      <c r="AF144" s="34" t="str">
        <f>VLOOKUP(C144,'[1]11 2021 - Premises Licences'!$B:$AS,44,FALSE)</f>
        <v>Wheatley</v>
      </c>
      <c r="AG144" s="1" t="str">
        <f>VLOOKUP(C144,'[2]11 2021 - PEOPLE EXPORT'!$A:$C,2,FALSE)</f>
        <v>Leo Molossi</v>
      </c>
      <c r="AH144" s="1" t="str">
        <f>VLOOKUP(C144,'[2]11 2021 - PEOPLE EXPORT'!$A:$C,3,FALSE)</f>
        <v>Molossi Leisure Ltd</v>
      </c>
    </row>
    <row r="145" spans="1:34" x14ac:dyDescent="0.25">
      <c r="A145">
        <v>155</v>
      </c>
      <c r="B145" t="s">
        <v>620</v>
      </c>
      <c r="C145" t="s">
        <v>619</v>
      </c>
      <c r="D145" t="s">
        <v>621</v>
      </c>
      <c r="F145" t="s">
        <v>34</v>
      </c>
      <c r="G145" t="s">
        <v>35</v>
      </c>
      <c r="H145" t="s">
        <v>622</v>
      </c>
      <c r="I145" t="s">
        <v>37</v>
      </c>
      <c r="J145" t="s">
        <v>40</v>
      </c>
      <c r="K145" t="s">
        <v>154</v>
      </c>
      <c r="L145" t="s">
        <v>38</v>
      </c>
      <c r="M145" t="s">
        <v>38</v>
      </c>
      <c r="N145" t="s">
        <v>38</v>
      </c>
      <c r="O145" t="s">
        <v>40</v>
      </c>
      <c r="P145" t="s">
        <v>38</v>
      </c>
      <c r="Q145" t="s">
        <v>40</v>
      </c>
      <c r="R145" t="s">
        <v>40</v>
      </c>
      <c r="W145" t="s">
        <v>40</v>
      </c>
      <c r="X145" t="s">
        <v>40</v>
      </c>
      <c r="Y145" t="s">
        <v>40</v>
      </c>
      <c r="Z145" t="s">
        <v>40</v>
      </c>
      <c r="AA145" s="8">
        <v>40130</v>
      </c>
      <c r="AB145" s="8">
        <v>44544</v>
      </c>
      <c r="AC145" t="s">
        <v>41</v>
      </c>
      <c r="AD145" t="s">
        <v>42</v>
      </c>
      <c r="AE145" s="1" t="str">
        <f t="shared" si="2"/>
        <v>BACK LANE ROCHFORD ESSEX.SS4 1AY</v>
      </c>
      <c r="AF145" s="34" t="str">
        <f>VLOOKUP(C145,'[1]11 2021 - Premises Licences'!$B:$AS,44,FALSE)</f>
        <v>Rochford</v>
      </c>
      <c r="AG145" s="1" t="str">
        <f>VLOOKUP(C145,'[2]11 2021 - PEOPLE EXPORT'!$A:$C,2,FALSE)</f>
        <v>Mahmon Rashid</v>
      </c>
      <c r="AH145" s="1" t="str">
        <f>VLOOKUP(C145,'[2]11 2021 - PEOPLE EXPORT'!$A:$C,3,FALSE)</f>
        <v>Mr Bahar Uddin</v>
      </c>
    </row>
    <row r="146" spans="1:34" x14ac:dyDescent="0.25">
      <c r="A146">
        <v>15</v>
      </c>
      <c r="B146" t="s">
        <v>115</v>
      </c>
      <c r="C146" t="s">
        <v>114</v>
      </c>
      <c r="D146" t="s">
        <v>116</v>
      </c>
      <c r="F146" t="s">
        <v>34</v>
      </c>
      <c r="G146" t="s">
        <v>35</v>
      </c>
      <c r="H146" t="s">
        <v>117</v>
      </c>
      <c r="I146" t="s">
        <v>94</v>
      </c>
      <c r="J146" t="s">
        <v>38</v>
      </c>
      <c r="K146" t="s">
        <v>50</v>
      </c>
      <c r="L146" t="s">
        <v>38</v>
      </c>
      <c r="M146" t="s">
        <v>40</v>
      </c>
      <c r="N146" t="s">
        <v>38</v>
      </c>
      <c r="O146" t="s">
        <v>38</v>
      </c>
      <c r="P146" t="s">
        <v>38</v>
      </c>
      <c r="Q146" t="s">
        <v>38</v>
      </c>
      <c r="R146" t="s">
        <v>38</v>
      </c>
      <c r="S146" t="s">
        <v>38</v>
      </c>
      <c r="T146" t="s">
        <v>38</v>
      </c>
      <c r="U146" t="s">
        <v>38</v>
      </c>
      <c r="W146" t="s">
        <v>38</v>
      </c>
      <c r="Z146" t="s">
        <v>38</v>
      </c>
      <c r="AA146" s="8">
        <v>38544</v>
      </c>
      <c r="AB146" s="8">
        <v>44388</v>
      </c>
      <c r="AC146" t="s">
        <v>41</v>
      </c>
      <c r="AD146" t="s">
        <v>42</v>
      </c>
      <c r="AE146" s="1" t="str">
        <f t="shared" si="2"/>
        <v>121 SOUTHEND ROAD ROCHFORD ESSEX.SS4 1HX</v>
      </c>
      <c r="AF146" s="34" t="str">
        <f>VLOOKUP(C146,'[1]11 2021 - Premises Licences'!$B:$AS,44,FALSE)</f>
        <v>Rochford</v>
      </c>
      <c r="AG146" s="1" t="str">
        <f>VLOOKUP(C146,'[2]11 2021 - PEOPLE EXPORT'!$A:$C,2,FALSE)</f>
        <v>Mr Ponniah Bekeerathan</v>
      </c>
      <c r="AH146" s="1" t="str">
        <f>VLOOKUP(C146,'[2]11 2021 - PEOPLE EXPORT'!$A:$C,3,FALSE)</f>
        <v>Rising Sun Shine Ltd</v>
      </c>
    </row>
    <row r="147" spans="1:34" x14ac:dyDescent="0.25">
      <c r="A147">
        <v>156</v>
      </c>
      <c r="B147" t="s">
        <v>1189</v>
      </c>
      <c r="C147" t="s">
        <v>1190</v>
      </c>
      <c r="D147" t="s">
        <v>1191</v>
      </c>
      <c r="E147" t="s">
        <v>196</v>
      </c>
      <c r="F147" t="s">
        <v>34</v>
      </c>
      <c r="G147" t="s">
        <v>35</v>
      </c>
      <c r="H147" t="s">
        <v>1192</v>
      </c>
      <c r="I147" t="s">
        <v>348</v>
      </c>
      <c r="J147" t="s">
        <v>40</v>
      </c>
      <c r="K147" t="s">
        <v>50</v>
      </c>
      <c r="L147" t="s">
        <v>38</v>
      </c>
      <c r="M147" t="s">
        <v>38</v>
      </c>
      <c r="N147" t="s">
        <v>38</v>
      </c>
      <c r="O147" t="s">
        <v>40</v>
      </c>
      <c r="P147" t="s">
        <v>38</v>
      </c>
      <c r="R147" t="s">
        <v>40</v>
      </c>
      <c r="W147" t="s">
        <v>40</v>
      </c>
      <c r="X147" t="s">
        <v>40</v>
      </c>
      <c r="Y147" t="s">
        <v>40</v>
      </c>
      <c r="Z147" t="s">
        <v>40</v>
      </c>
      <c r="AB147" s="8">
        <v>44027</v>
      </c>
      <c r="AC147" t="s">
        <v>1184</v>
      </c>
      <c r="AD147" t="s">
        <v>350</v>
      </c>
      <c r="AE147" s="1" t="str">
        <f t="shared" si="2"/>
        <v>RECREATION GROUND STAMBRIDGE ROAD ROCHFORD ESSEX.SS4 1JS</v>
      </c>
      <c r="AF147" s="34" t="s">
        <v>1219</v>
      </c>
      <c r="AG147" s="1" t="e">
        <f>VLOOKUP(C147,'[2]11 2021 - PEOPLE EXPORT'!$A:$C,2,FALSE)</f>
        <v>#N/A</v>
      </c>
      <c r="AH147" s="1" t="e">
        <f>VLOOKUP(C147,'[2]11 2021 - PEOPLE EXPORT'!$A:$C,3,FALSE)</f>
        <v>#N/A</v>
      </c>
    </row>
    <row r="148" spans="1:34" x14ac:dyDescent="0.25">
      <c r="A148">
        <v>157</v>
      </c>
      <c r="B148" t="s">
        <v>624</v>
      </c>
      <c r="C148" t="s">
        <v>623</v>
      </c>
      <c r="D148" t="s">
        <v>300</v>
      </c>
      <c r="F148" t="s">
        <v>34</v>
      </c>
      <c r="G148" t="s">
        <v>35</v>
      </c>
      <c r="H148" t="s">
        <v>301</v>
      </c>
      <c r="I148" t="s">
        <v>205</v>
      </c>
      <c r="J148" t="s">
        <v>38</v>
      </c>
      <c r="K148" t="s">
        <v>50</v>
      </c>
      <c r="L148" t="s">
        <v>40</v>
      </c>
      <c r="M148" t="s">
        <v>38</v>
      </c>
      <c r="N148" t="s">
        <v>38</v>
      </c>
      <c r="O148" t="s">
        <v>40</v>
      </c>
      <c r="P148" t="s">
        <v>38</v>
      </c>
      <c r="Q148" t="s">
        <v>40</v>
      </c>
      <c r="R148" t="s">
        <v>40</v>
      </c>
      <c r="T148" t="s">
        <v>40</v>
      </c>
      <c r="W148" t="s">
        <v>40</v>
      </c>
      <c r="X148" t="s">
        <v>40</v>
      </c>
      <c r="Y148" t="s">
        <v>40</v>
      </c>
      <c r="Z148" t="s">
        <v>40</v>
      </c>
      <c r="AA148" s="8">
        <v>38757</v>
      </c>
      <c r="AB148" s="8">
        <v>44651</v>
      </c>
      <c r="AC148" t="s">
        <v>41</v>
      </c>
      <c r="AD148" t="s">
        <v>42</v>
      </c>
      <c r="AE148" s="1" t="str">
        <f t="shared" si="2"/>
        <v>BRADLEY WAY ROCHFORD ESSEX.SS4 1BU</v>
      </c>
      <c r="AF148" s="34" t="str">
        <f>VLOOKUP(C148,'[1]11 2021 - Premises Licences'!$B:$AS,44,FALSE)</f>
        <v>Rochford</v>
      </c>
      <c r="AG148" s="1" t="str">
        <f>VLOOKUP(C148,'[2]11 2021 - PEOPLE EXPORT'!$A:$C,2,FALSE)</f>
        <v>Antony Granger</v>
      </c>
      <c r="AH148" s="1" t="str">
        <f>VLOOKUP(C148,'[2]11 2021 - PEOPLE EXPORT'!$A:$C,3,FALSE)</f>
        <v>Garrett Hosptiality Ltd</v>
      </c>
    </row>
    <row r="149" spans="1:34" x14ac:dyDescent="0.25">
      <c r="A149">
        <v>234</v>
      </c>
      <c r="B149" t="s">
        <v>511</v>
      </c>
      <c r="C149" t="s">
        <v>510</v>
      </c>
      <c r="D149" t="s">
        <v>512</v>
      </c>
      <c r="E149" t="s">
        <v>236</v>
      </c>
      <c r="F149" t="s">
        <v>34</v>
      </c>
      <c r="G149" t="s">
        <v>35</v>
      </c>
      <c r="H149" t="s">
        <v>513</v>
      </c>
      <c r="I149" t="s">
        <v>443</v>
      </c>
      <c r="J149" t="s">
        <v>38</v>
      </c>
      <c r="K149" t="s">
        <v>299</v>
      </c>
      <c r="L149" t="s">
        <v>38</v>
      </c>
      <c r="M149" t="s">
        <v>38</v>
      </c>
      <c r="N149" t="s">
        <v>38</v>
      </c>
      <c r="O149" t="s">
        <v>40</v>
      </c>
      <c r="P149" t="s">
        <v>38</v>
      </c>
      <c r="Q149" t="s">
        <v>40</v>
      </c>
      <c r="R149" t="s">
        <v>40</v>
      </c>
      <c r="S149" t="s">
        <v>514</v>
      </c>
      <c r="T149" t="s">
        <v>38</v>
      </c>
      <c r="U149" t="s">
        <v>38</v>
      </c>
      <c r="V149" t="s">
        <v>38</v>
      </c>
      <c r="W149" t="s">
        <v>514</v>
      </c>
      <c r="X149" t="s">
        <v>514</v>
      </c>
      <c r="Y149" t="s">
        <v>514</v>
      </c>
      <c r="Z149" t="s">
        <v>514</v>
      </c>
      <c r="AA149" s="8">
        <v>42641</v>
      </c>
      <c r="AB149" s="8">
        <v>44789</v>
      </c>
      <c r="AC149" t="s">
        <v>41</v>
      </c>
      <c r="AD149" t="s">
        <v>42</v>
      </c>
      <c r="AE149" s="1" t="str">
        <f t="shared" si="2"/>
        <v>ROCHFORD HALL HALL ROAD ROCHFORD ESSEX.SS4 1NW</v>
      </c>
      <c r="AF149" s="34" t="str">
        <f>VLOOKUP(C149,'[1]11 2021 - Premises Licences'!$B:$AS,44,FALSE)</f>
        <v>Roche South</v>
      </c>
      <c r="AG149" s="1" t="str">
        <f>VLOOKUP(C149,'[2]11 2021 - PEOPLE EXPORT'!$A:$C,2,FALSE)</f>
        <v>Wayne Mahan</v>
      </c>
      <c r="AH149" s="1" t="str">
        <f>VLOOKUP(C149,'[2]11 2021 - PEOPLE EXPORT'!$A:$C,3,FALSE)</f>
        <v>Rochford Hundred Golf Club Ltd</v>
      </c>
    </row>
    <row r="150" spans="1:34" x14ac:dyDescent="0.25">
      <c r="A150">
        <v>159</v>
      </c>
      <c r="B150" t="s">
        <v>629</v>
      </c>
      <c r="C150" t="s">
        <v>628</v>
      </c>
      <c r="E150" t="s">
        <v>630</v>
      </c>
      <c r="F150" t="s">
        <v>34</v>
      </c>
      <c r="G150" t="s">
        <v>35</v>
      </c>
      <c r="H150" t="s">
        <v>631</v>
      </c>
      <c r="I150" t="s">
        <v>348</v>
      </c>
      <c r="J150" t="s">
        <v>40</v>
      </c>
      <c r="K150" t="s">
        <v>50</v>
      </c>
      <c r="L150" t="s">
        <v>38</v>
      </c>
      <c r="M150" t="s">
        <v>38</v>
      </c>
      <c r="N150" t="s">
        <v>38</v>
      </c>
      <c r="O150" t="s">
        <v>40</v>
      </c>
      <c r="P150" t="s">
        <v>38</v>
      </c>
      <c r="R150" t="s">
        <v>40</v>
      </c>
      <c r="W150" t="s">
        <v>40</v>
      </c>
      <c r="X150" t="s">
        <v>40</v>
      </c>
      <c r="Y150" t="s">
        <v>40</v>
      </c>
      <c r="Z150" t="s">
        <v>40</v>
      </c>
      <c r="AB150" s="8">
        <v>44783</v>
      </c>
      <c r="AC150" t="s">
        <v>41</v>
      </c>
      <c r="AD150" t="s">
        <v>350</v>
      </c>
      <c r="AE150" s="1" t="str">
        <f t="shared" si="2"/>
        <v>MAGNOLIA ROAD ROCHFORD ESSEX.SS4 3AD</v>
      </c>
      <c r="AF150" s="34" t="s">
        <v>1219</v>
      </c>
      <c r="AG150" s="1" t="e">
        <f>VLOOKUP(C150,'[2]11 2021 - PEOPLE EXPORT'!$A:$C,2,FALSE)</f>
        <v>#N/A</v>
      </c>
      <c r="AH150" s="1" t="e">
        <f>VLOOKUP(C150,'[2]11 2021 - PEOPLE EXPORT'!$A:$C,3,FALSE)</f>
        <v>#N/A</v>
      </c>
    </row>
    <row r="151" spans="1:34" x14ac:dyDescent="0.25">
      <c r="A151">
        <v>160</v>
      </c>
      <c r="B151" t="s">
        <v>633</v>
      </c>
      <c r="C151" t="s">
        <v>632</v>
      </c>
      <c r="D151" t="s">
        <v>634</v>
      </c>
      <c r="E151" t="s">
        <v>635</v>
      </c>
      <c r="F151" t="s">
        <v>34</v>
      </c>
      <c r="G151" t="s">
        <v>35</v>
      </c>
      <c r="H151" t="s">
        <v>636</v>
      </c>
      <c r="I151" t="s">
        <v>348</v>
      </c>
      <c r="J151" t="s">
        <v>40</v>
      </c>
      <c r="K151" t="s">
        <v>50</v>
      </c>
      <c r="L151" t="s">
        <v>38</v>
      </c>
      <c r="M151" t="s">
        <v>38</v>
      </c>
      <c r="N151" t="s">
        <v>40</v>
      </c>
      <c r="O151" t="s">
        <v>38</v>
      </c>
      <c r="P151" t="s">
        <v>38</v>
      </c>
      <c r="R151" t="s">
        <v>40</v>
      </c>
      <c r="W151" t="s">
        <v>40</v>
      </c>
      <c r="X151" t="s">
        <v>40</v>
      </c>
      <c r="Y151" t="s">
        <v>40</v>
      </c>
      <c r="Z151" t="s">
        <v>40</v>
      </c>
      <c r="AB151" s="8">
        <v>44687</v>
      </c>
      <c r="AC151" t="s">
        <v>41</v>
      </c>
      <c r="AD151" t="s">
        <v>350</v>
      </c>
      <c r="AE151" s="1" t="str">
        <f t="shared" si="2"/>
        <v>THE OLD COURT HOUSE 24 SOUTH STREET ROCHFORD ESSEX.SS4 1BQ</v>
      </c>
      <c r="AF151" s="34" t="s">
        <v>1219</v>
      </c>
      <c r="AG151" s="1" t="e">
        <f>VLOOKUP(C151,'[2]11 2021 - PEOPLE EXPORT'!$A:$C,2,FALSE)</f>
        <v>#N/A</v>
      </c>
      <c r="AH151" s="1" t="e">
        <f>VLOOKUP(C151,'[2]11 2021 - PEOPLE EXPORT'!$A:$C,3,FALSE)</f>
        <v>#N/A</v>
      </c>
    </row>
    <row r="152" spans="1:34" x14ac:dyDescent="0.25">
      <c r="A152">
        <v>242</v>
      </c>
      <c r="B152" t="s">
        <v>721</v>
      </c>
      <c r="C152" t="s">
        <v>720</v>
      </c>
      <c r="D152" t="s">
        <v>722</v>
      </c>
      <c r="E152" t="s">
        <v>43</v>
      </c>
      <c r="G152" t="s">
        <v>64</v>
      </c>
      <c r="H152" t="s">
        <v>192</v>
      </c>
      <c r="I152" t="s">
        <v>193</v>
      </c>
      <c r="J152" t="s">
        <v>38</v>
      </c>
      <c r="K152">
        <v>0</v>
      </c>
      <c r="L152">
        <v>0</v>
      </c>
      <c r="M152" t="s">
        <v>38</v>
      </c>
      <c r="N152">
        <v>0</v>
      </c>
      <c r="O152">
        <v>0</v>
      </c>
      <c r="P152" t="s">
        <v>40</v>
      </c>
      <c r="Q152" t="s">
        <v>38</v>
      </c>
      <c r="R152" t="s">
        <v>40</v>
      </c>
      <c r="S152" t="s">
        <v>40</v>
      </c>
      <c r="T152" t="s">
        <v>40</v>
      </c>
      <c r="U152" t="s">
        <v>38</v>
      </c>
      <c r="V152">
        <v>0</v>
      </c>
      <c r="W152" t="s">
        <v>40</v>
      </c>
      <c r="X152" t="s">
        <v>40</v>
      </c>
      <c r="Y152" t="s">
        <v>40</v>
      </c>
      <c r="Z152" t="s">
        <v>38</v>
      </c>
      <c r="AA152" s="8">
        <v>43432</v>
      </c>
      <c r="AB152" s="8">
        <v>2958465</v>
      </c>
      <c r="AC152" t="s">
        <v>41</v>
      </c>
      <c r="AD152" t="s">
        <v>42</v>
      </c>
      <c r="AE152" s="1" t="str">
        <f t="shared" si="2"/>
        <v>Market Square, West Street and Rochford Essex.SS4</v>
      </c>
      <c r="AF152" s="34" t="str">
        <f>VLOOKUP(C152,'[1]11 2021 - Premises Licences'!$B:$AS,44,FALSE)</f>
        <v>Roche South</v>
      </c>
      <c r="AG152" s="1" t="e">
        <f>VLOOKUP(C152,'[2]11 2021 - PEOPLE EXPORT'!$A:$C,2,FALSE)</f>
        <v>#N/A</v>
      </c>
      <c r="AH152" s="1" t="e">
        <f>VLOOKUP(C152,'[2]11 2021 - PEOPLE EXPORT'!$A:$C,3,FALSE)</f>
        <v>#N/A</v>
      </c>
    </row>
    <row r="153" spans="1:34" x14ac:dyDescent="0.25">
      <c r="A153">
        <v>162</v>
      </c>
      <c r="B153" t="s">
        <v>641</v>
      </c>
      <c r="C153" t="s">
        <v>640</v>
      </c>
      <c r="D153" t="s">
        <v>642</v>
      </c>
      <c r="F153" t="s">
        <v>34</v>
      </c>
      <c r="G153" t="s">
        <v>35</v>
      </c>
      <c r="H153" t="s">
        <v>643</v>
      </c>
      <c r="I153" t="s">
        <v>94</v>
      </c>
      <c r="J153" t="s">
        <v>38</v>
      </c>
      <c r="K153" t="s">
        <v>50</v>
      </c>
      <c r="L153" t="s">
        <v>38</v>
      </c>
      <c r="M153" t="s">
        <v>40</v>
      </c>
      <c r="N153" t="s">
        <v>38</v>
      </c>
      <c r="O153" t="s">
        <v>38</v>
      </c>
      <c r="P153" t="s">
        <v>38</v>
      </c>
      <c r="Z153" t="s">
        <v>38</v>
      </c>
      <c r="AA153" s="8">
        <v>38554</v>
      </c>
      <c r="AB153" s="8">
        <v>44783</v>
      </c>
      <c r="AC153" t="s">
        <v>41</v>
      </c>
      <c r="AD153" t="s">
        <v>42</v>
      </c>
      <c r="AE153" s="1" t="str">
        <f t="shared" si="2"/>
        <v>17 NORTH STREET ROCHFORD ESSEX.SS4 1AA</v>
      </c>
      <c r="AF153" s="34" t="str">
        <f>VLOOKUP(C153,'[1]11 2021 - Premises Licences'!$B:$AS,44,FALSE)</f>
        <v>Rochford</v>
      </c>
      <c r="AG153" s="1" t="str">
        <f>VLOOKUP(C153,'[2]11 2021 - PEOPLE EXPORT'!$A:$C,2,FALSE)</f>
        <v>Mr Ramkumar Rajemarks Sarwesvaran</v>
      </c>
      <c r="AH153" s="1" t="str">
        <f>VLOOKUP(C153,'[2]11 2021 - PEOPLE EXPORT'!$A:$C,3,FALSE)</f>
        <v>Mr Vihayabavan Arumugam</v>
      </c>
    </row>
    <row r="154" spans="1:34" x14ac:dyDescent="0.25">
      <c r="A154">
        <v>163</v>
      </c>
      <c r="B154" t="s">
        <v>645</v>
      </c>
      <c r="C154" t="s">
        <v>644</v>
      </c>
      <c r="D154" t="s">
        <v>646</v>
      </c>
      <c r="F154" t="s">
        <v>34</v>
      </c>
      <c r="G154" t="s">
        <v>35</v>
      </c>
      <c r="H154" t="s">
        <v>36</v>
      </c>
      <c r="I154" t="s">
        <v>647</v>
      </c>
      <c r="J154" t="s">
        <v>38</v>
      </c>
      <c r="K154" t="s">
        <v>50</v>
      </c>
      <c r="L154" t="s">
        <v>38</v>
      </c>
      <c r="M154" t="s">
        <v>38</v>
      </c>
      <c r="N154" t="s">
        <v>38</v>
      </c>
      <c r="O154" t="s">
        <v>38</v>
      </c>
      <c r="P154" t="s">
        <v>40</v>
      </c>
      <c r="Q154" t="s">
        <v>40</v>
      </c>
      <c r="Z154" t="s">
        <v>38</v>
      </c>
      <c r="AA154" s="8">
        <v>38630</v>
      </c>
      <c r="AB154" s="8">
        <v>44474</v>
      </c>
      <c r="AC154" t="s">
        <v>41</v>
      </c>
      <c r="AD154" t="s">
        <v>42</v>
      </c>
      <c r="AE154" s="1" t="str">
        <f t="shared" si="2"/>
        <v>36-36A WEST STREET ROCHFORD ESSEX.SS4 1AJ</v>
      </c>
      <c r="AF154" s="34" t="str">
        <f>VLOOKUP(C154,'[1]11 2021 - Premises Licences'!$B:$AS,44,FALSE)</f>
        <v>Rochford</v>
      </c>
      <c r="AG154" s="1" t="e">
        <f>VLOOKUP(C154,'[2]11 2021 - PEOPLE EXPORT'!$A:$C,2,FALSE)</f>
        <v>#N/A</v>
      </c>
      <c r="AH154" s="1" t="e">
        <f>VLOOKUP(C154,'[2]11 2021 - PEOPLE EXPORT'!$A:$C,3,FALSE)</f>
        <v>#N/A</v>
      </c>
    </row>
    <row r="155" spans="1:34" x14ac:dyDescent="0.25">
      <c r="A155">
        <v>164</v>
      </c>
      <c r="B155" t="s">
        <v>649</v>
      </c>
      <c r="C155" t="s">
        <v>648</v>
      </c>
      <c r="D155" t="s">
        <v>650</v>
      </c>
      <c r="F155" t="s">
        <v>34</v>
      </c>
      <c r="G155" t="s">
        <v>35</v>
      </c>
      <c r="H155" t="s">
        <v>651</v>
      </c>
      <c r="I155" t="s">
        <v>130</v>
      </c>
      <c r="J155" t="s">
        <v>40</v>
      </c>
      <c r="K155" t="s">
        <v>50</v>
      </c>
      <c r="L155" t="s">
        <v>38</v>
      </c>
      <c r="M155" t="s">
        <v>38</v>
      </c>
      <c r="N155" t="s">
        <v>38</v>
      </c>
      <c r="O155" t="s">
        <v>40</v>
      </c>
      <c r="P155" t="s">
        <v>38</v>
      </c>
      <c r="Q155" t="s">
        <v>38</v>
      </c>
      <c r="R155" t="s">
        <v>38</v>
      </c>
      <c r="S155" t="s">
        <v>38</v>
      </c>
      <c r="T155" t="s">
        <v>38</v>
      </c>
      <c r="U155" t="s">
        <v>38</v>
      </c>
      <c r="V155" t="s">
        <v>38</v>
      </c>
      <c r="W155" t="s">
        <v>38</v>
      </c>
      <c r="X155" t="s">
        <v>38</v>
      </c>
      <c r="Y155" t="s">
        <v>40</v>
      </c>
      <c r="Z155" t="s">
        <v>38</v>
      </c>
      <c r="AA155" s="8">
        <v>38562</v>
      </c>
      <c r="AB155" s="8">
        <v>44777</v>
      </c>
      <c r="AC155" t="s">
        <v>41</v>
      </c>
      <c r="AD155" t="s">
        <v>42</v>
      </c>
      <c r="AE155" s="1" t="str">
        <f t="shared" si="2"/>
        <v>CHURCH WALK ROCHFORD ESSEX.SS4 1NL</v>
      </c>
      <c r="AF155" s="34" t="s">
        <v>1219</v>
      </c>
      <c r="AG155" s="1" t="str">
        <f>VLOOKUP(C155,'[2]11 2021 - PEOPLE EXPORT'!$A:$C,2,FALSE)</f>
        <v>Tracey Nelson</v>
      </c>
      <c r="AH155" s="1" t="str">
        <f>VLOOKUP(C155,'[2]11 2021 - PEOPLE EXPORT'!$A:$C,3,FALSE)</f>
        <v>Rochford Tennis Club Limited</v>
      </c>
    </row>
    <row r="156" spans="1:34" x14ac:dyDescent="0.25">
      <c r="A156">
        <v>165</v>
      </c>
      <c r="B156" t="s">
        <v>653</v>
      </c>
      <c r="C156" t="s">
        <v>652</v>
      </c>
      <c r="D156" t="s">
        <v>654</v>
      </c>
      <c r="E156" t="s">
        <v>196</v>
      </c>
      <c r="F156" t="s">
        <v>34</v>
      </c>
      <c r="G156" t="s">
        <v>35</v>
      </c>
      <c r="H156" t="s">
        <v>655</v>
      </c>
      <c r="I156" t="s">
        <v>276</v>
      </c>
      <c r="J156" t="s">
        <v>40</v>
      </c>
      <c r="K156" t="s">
        <v>50</v>
      </c>
      <c r="L156" t="s">
        <v>38</v>
      </c>
      <c r="M156" t="s">
        <v>38</v>
      </c>
      <c r="N156" t="s">
        <v>38</v>
      </c>
      <c r="O156" t="s">
        <v>40</v>
      </c>
      <c r="P156" t="s">
        <v>38</v>
      </c>
      <c r="R156" t="s">
        <v>40</v>
      </c>
      <c r="W156" t="s">
        <v>40</v>
      </c>
      <c r="X156" t="s">
        <v>40</v>
      </c>
      <c r="Y156" t="s">
        <v>40</v>
      </c>
      <c r="Z156" t="s">
        <v>40</v>
      </c>
      <c r="AA156" s="8">
        <v>40837</v>
      </c>
      <c r="AB156" s="8">
        <v>44772</v>
      </c>
      <c r="AC156" t="s">
        <v>41</v>
      </c>
      <c r="AD156" t="s">
        <v>42</v>
      </c>
      <c r="AE156" s="1" t="str">
        <f t="shared" si="2"/>
        <v>THE RECREATION GROUND STAMBRIDGE ROAD ROCHFORD ESSEX.SS4 1DG</v>
      </c>
      <c r="AF156" s="34" t="str">
        <f>VLOOKUP(C156,'[1]11 2021 - Premises Licences'!$B:$AS,44,FALSE)</f>
        <v xml:space="preserve">Sweyne Park &amp; Grange	</v>
      </c>
      <c r="AG156" s="1" t="str">
        <f>VLOOKUP(C156,'[2]11 2021 - PEOPLE EXPORT'!$A:$C,2,FALSE)</f>
        <v>David Robert Plummer</v>
      </c>
      <c r="AH156" s="1" t="str">
        <f>VLOOKUP(C156,'[2]11 2021 - PEOPLE EXPORT'!$A:$C,3,FALSE)</f>
        <v>Rochford Town Sports &amp; Social ClubRochford Town Sports &amp; Social Club</v>
      </c>
    </row>
    <row r="157" spans="1:34" x14ac:dyDescent="0.25">
      <c r="A157">
        <v>167</v>
      </c>
      <c r="B157" t="s">
        <v>662</v>
      </c>
      <c r="C157" t="s">
        <v>661</v>
      </c>
      <c r="D157" t="s">
        <v>663</v>
      </c>
      <c r="F157" t="s">
        <v>47</v>
      </c>
      <c r="G157" t="s">
        <v>35</v>
      </c>
      <c r="H157" t="s">
        <v>664</v>
      </c>
      <c r="I157" t="s">
        <v>56</v>
      </c>
      <c r="J157" t="s">
        <v>40</v>
      </c>
      <c r="K157" t="s">
        <v>154</v>
      </c>
      <c r="L157" t="s">
        <v>38</v>
      </c>
      <c r="M157" t="s">
        <v>38</v>
      </c>
      <c r="N157" t="s">
        <v>38</v>
      </c>
      <c r="O157" t="s">
        <v>40</v>
      </c>
      <c r="P157" t="s">
        <v>38</v>
      </c>
      <c r="Q157" t="s">
        <v>40</v>
      </c>
      <c r="Z157" t="s">
        <v>38</v>
      </c>
      <c r="AA157" s="8">
        <v>38510</v>
      </c>
      <c r="AB157" s="8">
        <v>44719</v>
      </c>
      <c r="AC157" t="s">
        <v>41</v>
      </c>
      <c r="AD157" t="s">
        <v>42</v>
      </c>
      <c r="AE157" s="1" t="str">
        <f t="shared" si="2"/>
        <v>138-138B HIGH STREET RAYLEIGH ESSEX.SS6 7BU</v>
      </c>
      <c r="AF157" s="34" t="str">
        <f>VLOOKUP(C157,'[1]11 2021 - Premises Licences'!$B:$AS,44,FALSE)</f>
        <v>Wheatley</v>
      </c>
      <c r="AG157" s="1" t="str">
        <f>VLOOKUP(C157,'[2]11 2021 - PEOPLE EXPORT'!$A:$C,2,FALSE)</f>
        <v>Emily Cope</v>
      </c>
      <c r="AH157" s="1" t="str">
        <f>VLOOKUP(C157,'[2]11 2021 - PEOPLE EXPORT'!$A:$C,3,FALSE)</f>
        <v>WETHERSPOON PLC</v>
      </c>
    </row>
    <row r="158" spans="1:34" x14ac:dyDescent="0.25">
      <c r="A158">
        <v>168</v>
      </c>
      <c r="B158" t="s">
        <v>666</v>
      </c>
      <c r="C158" t="s">
        <v>665</v>
      </c>
      <c r="D158" t="s">
        <v>667</v>
      </c>
      <c r="F158" t="s">
        <v>34</v>
      </c>
      <c r="G158" t="s">
        <v>35</v>
      </c>
      <c r="H158" t="s">
        <v>321</v>
      </c>
      <c r="I158" t="s">
        <v>443</v>
      </c>
      <c r="J158" t="s">
        <v>38</v>
      </c>
      <c r="K158" t="s">
        <v>668</v>
      </c>
      <c r="L158" t="s">
        <v>38</v>
      </c>
      <c r="M158" t="s">
        <v>38</v>
      </c>
      <c r="N158" t="s">
        <v>40</v>
      </c>
      <c r="O158" t="s">
        <v>38</v>
      </c>
      <c r="P158" t="s">
        <v>38</v>
      </c>
      <c r="R158" t="s">
        <v>40</v>
      </c>
      <c r="U158" t="s">
        <v>40</v>
      </c>
      <c r="W158" t="s">
        <v>40</v>
      </c>
      <c r="X158" t="s">
        <v>40</v>
      </c>
      <c r="Y158" t="s">
        <v>40</v>
      </c>
      <c r="Z158" t="s">
        <v>40</v>
      </c>
      <c r="AA158" s="8">
        <v>40876</v>
      </c>
      <c r="AB158" s="8">
        <v>44557</v>
      </c>
      <c r="AC158" t="s">
        <v>41</v>
      </c>
      <c r="AD158" t="s">
        <v>42</v>
      </c>
      <c r="AE158" s="1" t="str">
        <f t="shared" si="2"/>
        <v>12 PURDEYS WAY ROCHFORD ESSEX.SS4 1NE</v>
      </c>
      <c r="AF158" s="34" t="str">
        <f>VLOOKUP(C158,'[1]11 2021 - Premises Licences'!$B:$AS,44,FALSE)</f>
        <v>Rochford</v>
      </c>
      <c r="AG158" s="1" t="str">
        <f>VLOOKUP(C158,'[2]11 2021 - PEOPLE EXPORT'!$A:$C,2,FALSE)</f>
        <v>Dee Meech</v>
      </c>
      <c r="AH158" s="1" t="str">
        <f>VLOOKUP(C158,'[2]11 2021 - PEOPLE EXPORT'!$A:$C,3,FALSE)</f>
        <v>Rollacity</v>
      </c>
    </row>
    <row r="159" spans="1:34" x14ac:dyDescent="0.25">
      <c r="A159">
        <v>169</v>
      </c>
      <c r="B159" t="s">
        <v>670</v>
      </c>
      <c r="C159" t="s">
        <v>669</v>
      </c>
      <c r="D159" t="s">
        <v>671</v>
      </c>
      <c r="F159" t="s">
        <v>149</v>
      </c>
      <c r="G159" t="s">
        <v>35</v>
      </c>
      <c r="H159" t="s">
        <v>389</v>
      </c>
      <c r="I159" t="s">
        <v>130</v>
      </c>
      <c r="J159" t="s">
        <v>40</v>
      </c>
      <c r="K159" t="s">
        <v>154</v>
      </c>
      <c r="L159" t="s">
        <v>38</v>
      </c>
      <c r="M159" t="s">
        <v>38</v>
      </c>
      <c r="N159" t="s">
        <v>38</v>
      </c>
      <c r="O159" t="s">
        <v>40</v>
      </c>
      <c r="P159" t="s">
        <v>38</v>
      </c>
      <c r="Q159" t="s">
        <v>40</v>
      </c>
      <c r="R159" t="s">
        <v>40</v>
      </c>
      <c r="T159" t="s">
        <v>40</v>
      </c>
      <c r="W159" t="s">
        <v>40</v>
      </c>
      <c r="X159" t="s">
        <v>40</v>
      </c>
      <c r="Y159" t="s">
        <v>40</v>
      </c>
      <c r="Z159" t="s">
        <v>40</v>
      </c>
      <c r="AA159" s="8">
        <v>39799</v>
      </c>
      <c r="AB159" s="8">
        <v>44574</v>
      </c>
      <c r="AC159" t="s">
        <v>41</v>
      </c>
      <c r="AD159" t="s">
        <v>42</v>
      </c>
      <c r="AE159" s="1" t="str">
        <f t="shared" si="2"/>
        <v>18 SPA ROAD HOCKLEY ESSEX.SS5 4PH</v>
      </c>
      <c r="AF159" s="34" t="str">
        <f>VLOOKUP(C159,'[1]11 2021 - Premises Licences'!$B:$AS,44,FALSE)</f>
        <v>Hockley</v>
      </c>
      <c r="AG159" s="1" t="str">
        <f>VLOOKUP(C159,'[2]11 2021 - PEOPLE EXPORT'!$A:$C,2,FALSE)</f>
        <v>Victoria Burton</v>
      </c>
      <c r="AH159" s="1" t="str">
        <f>VLOOKUP(C159,'[2]11 2021 - PEOPLE EXPORT'!$A:$C,3,FALSE)</f>
        <v>Victoria Burton</v>
      </c>
    </row>
    <row r="160" spans="1:34" x14ac:dyDescent="0.25">
      <c r="A160">
        <v>170</v>
      </c>
      <c r="B160" t="s">
        <v>673</v>
      </c>
      <c r="C160" t="s">
        <v>672</v>
      </c>
      <c r="D160" t="s">
        <v>674</v>
      </c>
      <c r="F160" t="s">
        <v>34</v>
      </c>
      <c r="G160" t="s">
        <v>35</v>
      </c>
      <c r="H160" t="s">
        <v>450</v>
      </c>
      <c r="I160" t="s">
        <v>56</v>
      </c>
      <c r="J160" t="s">
        <v>40</v>
      </c>
      <c r="K160" t="s">
        <v>154</v>
      </c>
      <c r="L160" t="s">
        <v>38</v>
      </c>
      <c r="M160" t="s">
        <v>38</v>
      </c>
      <c r="N160" t="s">
        <v>38</v>
      </c>
      <c r="O160" t="s">
        <v>40</v>
      </c>
      <c r="P160" t="s">
        <v>38</v>
      </c>
      <c r="Q160" t="s">
        <v>40</v>
      </c>
      <c r="R160" t="s">
        <v>40</v>
      </c>
      <c r="S160" t="s">
        <v>40</v>
      </c>
      <c r="T160" t="s">
        <v>40</v>
      </c>
      <c r="U160" t="s">
        <v>40</v>
      </c>
      <c r="W160" t="s">
        <v>40</v>
      </c>
      <c r="X160" t="s">
        <v>40</v>
      </c>
      <c r="Y160" t="s">
        <v>40</v>
      </c>
      <c r="Z160" t="s">
        <v>40</v>
      </c>
      <c r="AA160" s="8">
        <v>38572</v>
      </c>
      <c r="AB160" s="8">
        <v>44789</v>
      </c>
      <c r="AC160" t="s">
        <v>41</v>
      </c>
      <c r="AD160" t="s">
        <v>42</v>
      </c>
      <c r="AE160" s="1" t="str">
        <f t="shared" si="2"/>
        <v>42 NORTH STREET ROCHFORD ESSEX.SS4 1AD</v>
      </c>
      <c r="AF160" s="34" t="str">
        <f>VLOOKUP(C160,'[1]11 2021 - Premises Licences'!$B:$AS,44,FALSE)</f>
        <v>Rochford</v>
      </c>
      <c r="AG160" s="1" t="str">
        <f>VLOOKUP(C160,'[2]11 2021 - PEOPLE EXPORT'!$A:$C,2,FALSE)</f>
        <v>Andrea Gorman</v>
      </c>
      <c r="AH160" s="1" t="str">
        <f>VLOOKUP(C160,'[2]11 2021 - PEOPLE EXPORT'!$A:$C,3,FALSE)</f>
        <v>Andrea Gorman</v>
      </c>
    </row>
    <row r="161" spans="1:34" x14ac:dyDescent="0.25">
      <c r="A161">
        <v>179</v>
      </c>
      <c r="B161" t="s">
        <v>705</v>
      </c>
      <c r="C161" t="s">
        <v>704</v>
      </c>
      <c r="D161" t="s">
        <v>706</v>
      </c>
      <c r="E161" t="s">
        <v>412</v>
      </c>
      <c r="F161" t="s">
        <v>149</v>
      </c>
      <c r="G161" t="s">
        <v>35</v>
      </c>
      <c r="H161" t="s">
        <v>707</v>
      </c>
      <c r="I161" t="s">
        <v>37</v>
      </c>
      <c r="J161" t="s">
        <v>40</v>
      </c>
      <c r="K161" t="s">
        <v>50</v>
      </c>
      <c r="L161" t="s">
        <v>38</v>
      </c>
      <c r="M161" t="s">
        <v>38</v>
      </c>
      <c r="N161" t="s">
        <v>38</v>
      </c>
      <c r="O161" t="s">
        <v>40</v>
      </c>
      <c r="P161" t="s">
        <v>38</v>
      </c>
      <c r="Q161" t="s">
        <v>40</v>
      </c>
      <c r="R161" t="s">
        <v>40</v>
      </c>
      <c r="W161" t="s">
        <v>40</v>
      </c>
      <c r="X161" t="s">
        <v>40</v>
      </c>
      <c r="Y161" t="s">
        <v>40</v>
      </c>
      <c r="Z161" t="s">
        <v>40</v>
      </c>
      <c r="AA161" s="8">
        <v>38517</v>
      </c>
      <c r="AB161" s="8">
        <v>44734</v>
      </c>
      <c r="AC161" t="s">
        <v>41</v>
      </c>
      <c r="AD161" t="s">
        <v>42</v>
      </c>
      <c r="AE161" s="1" t="str">
        <f t="shared" si="2"/>
        <v>THE DOME LOWER ROAD HOCKLEY ESSEX.SS5 5LU</v>
      </c>
      <c r="AF161" s="34" t="str">
        <f>VLOOKUP(C161,'[1]11 2021 - Premises Licences'!$B:$AS,44,FALSE)</f>
        <v>Hullbridge</v>
      </c>
      <c r="AG161" s="1" t="str">
        <f>VLOOKUP(C161,'[2]11 2021 - PEOPLE EXPORT'!$A:$C,2,FALSE)</f>
        <v>Camilla Baker</v>
      </c>
      <c r="AH161" s="1" t="str">
        <f>VLOOKUP(C161,'[2]11 2021 - PEOPLE EXPORT'!$A:$C,3,FALSE)</f>
        <v>Chulani Satis Perera</v>
      </c>
    </row>
    <row r="162" spans="1:34" x14ac:dyDescent="0.25">
      <c r="A162">
        <v>173</v>
      </c>
      <c r="B162" t="s">
        <v>684</v>
      </c>
      <c r="C162" t="s">
        <v>683</v>
      </c>
      <c r="D162" t="s">
        <v>685</v>
      </c>
      <c r="E162" t="s">
        <v>98</v>
      </c>
      <c r="F162" t="s">
        <v>99</v>
      </c>
      <c r="G162" t="s">
        <v>35</v>
      </c>
      <c r="H162" t="s">
        <v>686</v>
      </c>
      <c r="I162" t="s">
        <v>348</v>
      </c>
      <c r="J162" t="s">
        <v>40</v>
      </c>
      <c r="K162" t="s">
        <v>687</v>
      </c>
      <c r="L162" t="s">
        <v>38</v>
      </c>
      <c r="M162" t="s">
        <v>38</v>
      </c>
      <c r="N162" t="s">
        <v>38</v>
      </c>
      <c r="O162" t="s">
        <v>40</v>
      </c>
      <c r="P162" t="s">
        <v>38</v>
      </c>
      <c r="R162" t="s">
        <v>40</v>
      </c>
      <c r="T162" t="s">
        <v>40</v>
      </c>
      <c r="U162" t="s">
        <v>40</v>
      </c>
      <c r="W162" t="s">
        <v>40</v>
      </c>
      <c r="X162" t="s">
        <v>40</v>
      </c>
      <c r="Y162" t="s">
        <v>40</v>
      </c>
      <c r="Z162" t="s">
        <v>40</v>
      </c>
      <c r="AB162" s="8">
        <v>44731</v>
      </c>
      <c r="AC162" t="s">
        <v>41</v>
      </c>
      <c r="AD162" t="s">
        <v>350</v>
      </c>
      <c r="AE162" s="1" t="str">
        <f t="shared" si="2"/>
        <v>204 HIGH STREET GREAT WAKERING SOUTHEND-ON-SEA ESSEX.SS3 0HF</v>
      </c>
      <c r="AF162" s="34" t="s">
        <v>1219</v>
      </c>
      <c r="AG162" s="1" t="e">
        <f>VLOOKUP(C162,'[2]11 2021 - PEOPLE EXPORT'!$A:$C,2,FALSE)</f>
        <v>#N/A</v>
      </c>
      <c r="AH162" s="1" t="e">
        <f>VLOOKUP(C162,'[2]11 2021 - PEOPLE EXPORT'!$A:$C,3,FALSE)</f>
        <v>#N/A</v>
      </c>
    </row>
    <row r="163" spans="1:34" x14ac:dyDescent="0.25">
      <c r="A163">
        <v>171</v>
      </c>
      <c r="B163" t="s">
        <v>676</v>
      </c>
      <c r="C163" t="s">
        <v>675</v>
      </c>
      <c r="D163" t="s">
        <v>677</v>
      </c>
      <c r="F163" t="s">
        <v>149</v>
      </c>
      <c r="G163" t="s">
        <v>35</v>
      </c>
      <c r="H163" t="s">
        <v>678</v>
      </c>
      <c r="I163" t="s">
        <v>348</v>
      </c>
      <c r="J163" t="s">
        <v>40</v>
      </c>
      <c r="K163" t="s">
        <v>668</v>
      </c>
      <c r="L163" t="s">
        <v>38</v>
      </c>
      <c r="M163" t="s">
        <v>38</v>
      </c>
      <c r="N163" t="s">
        <v>38</v>
      </c>
      <c r="O163" t="s">
        <v>40</v>
      </c>
      <c r="P163" t="s">
        <v>38</v>
      </c>
      <c r="R163" t="s">
        <v>40</v>
      </c>
      <c r="Z163" t="s">
        <v>38</v>
      </c>
      <c r="AB163" s="8">
        <v>44684</v>
      </c>
      <c r="AC163" t="s">
        <v>41</v>
      </c>
      <c r="AD163" t="s">
        <v>350</v>
      </c>
      <c r="AE163" s="1" t="str">
        <f t="shared" si="2"/>
        <v>WHITE HART LANE HOCKLEY ESSEX.SS5 4DQ</v>
      </c>
      <c r="AF163" s="34" t="s">
        <v>1219</v>
      </c>
      <c r="AG163" s="1" t="e">
        <f>VLOOKUP(C163,'[2]11 2021 - PEOPLE EXPORT'!$A:$C,2,FALSE)</f>
        <v>#N/A</v>
      </c>
      <c r="AH163" s="1" t="e">
        <f>VLOOKUP(C163,'[2]11 2021 - PEOPLE EXPORT'!$A:$C,3,FALSE)</f>
        <v>#N/A</v>
      </c>
    </row>
    <row r="164" spans="1:34" x14ac:dyDescent="0.25">
      <c r="A164">
        <v>172</v>
      </c>
      <c r="B164" t="s">
        <v>680</v>
      </c>
      <c r="C164" t="s">
        <v>679</v>
      </c>
      <c r="D164" t="s">
        <v>681</v>
      </c>
      <c r="F164" t="s">
        <v>47</v>
      </c>
      <c r="G164" t="s">
        <v>35</v>
      </c>
      <c r="H164" t="s">
        <v>682</v>
      </c>
      <c r="I164" t="s">
        <v>276</v>
      </c>
      <c r="J164" t="s">
        <v>38</v>
      </c>
      <c r="K164" t="s">
        <v>50</v>
      </c>
      <c r="L164" t="s">
        <v>38</v>
      </c>
      <c r="M164" t="s">
        <v>38</v>
      </c>
      <c r="N164" t="s">
        <v>38</v>
      </c>
      <c r="O164" t="s">
        <v>40</v>
      </c>
      <c r="P164" t="s">
        <v>38</v>
      </c>
      <c r="Q164" t="s">
        <v>40</v>
      </c>
      <c r="R164" t="s">
        <v>40</v>
      </c>
      <c r="S164" t="s">
        <v>40</v>
      </c>
      <c r="T164" t="s">
        <v>40</v>
      </c>
      <c r="U164" t="s">
        <v>40</v>
      </c>
      <c r="W164" t="s">
        <v>40</v>
      </c>
      <c r="X164" t="s">
        <v>40</v>
      </c>
      <c r="Y164" t="s">
        <v>40</v>
      </c>
      <c r="Z164" t="s">
        <v>40</v>
      </c>
      <c r="AB164" s="8">
        <v>44701</v>
      </c>
      <c r="AC164" t="s">
        <v>41</v>
      </c>
      <c r="AD164" t="s">
        <v>350</v>
      </c>
      <c r="AE164" s="1" t="str">
        <f t="shared" si="2"/>
        <v>2 LONDON HILL RAYLEIGH ESSEX.SS6 7HP</v>
      </c>
      <c r="AF164" s="34" t="s">
        <v>1219</v>
      </c>
      <c r="AG164" s="1" t="e">
        <f>VLOOKUP(C164,'[2]11 2021 - PEOPLE EXPORT'!$A:$C,2,FALSE)</f>
        <v>#N/A</v>
      </c>
      <c r="AH164" s="1" t="e">
        <f>VLOOKUP(C164,'[2]11 2021 - PEOPLE EXPORT'!$A:$C,3,FALSE)</f>
        <v>#N/A</v>
      </c>
    </row>
    <row r="165" spans="1:34" x14ac:dyDescent="0.25">
      <c r="A165">
        <v>174</v>
      </c>
      <c r="B165" t="s">
        <v>689</v>
      </c>
      <c r="C165" t="s">
        <v>688</v>
      </c>
      <c r="D165" t="s">
        <v>196</v>
      </c>
      <c r="E165" t="s">
        <v>690</v>
      </c>
      <c r="F165" t="s">
        <v>34</v>
      </c>
      <c r="G165" t="s">
        <v>35</v>
      </c>
      <c r="H165" t="s">
        <v>691</v>
      </c>
      <c r="I165" t="s">
        <v>56</v>
      </c>
      <c r="J165" t="s">
        <v>40</v>
      </c>
      <c r="K165" t="s">
        <v>154</v>
      </c>
      <c r="L165" t="s">
        <v>38</v>
      </c>
      <c r="M165" t="s">
        <v>38</v>
      </c>
      <c r="N165" t="s">
        <v>38</v>
      </c>
      <c r="O165" t="s">
        <v>40</v>
      </c>
      <c r="P165" t="s">
        <v>38</v>
      </c>
      <c r="Q165" t="s">
        <v>40</v>
      </c>
      <c r="R165" t="s">
        <v>40</v>
      </c>
      <c r="W165" t="s">
        <v>40</v>
      </c>
      <c r="X165" t="s">
        <v>40</v>
      </c>
      <c r="Y165" t="s">
        <v>40</v>
      </c>
      <c r="Z165" t="s">
        <v>40</v>
      </c>
      <c r="AA165" s="8">
        <v>38555</v>
      </c>
      <c r="AB165" s="8">
        <v>44788</v>
      </c>
      <c r="AC165" t="s">
        <v>41</v>
      </c>
      <c r="AD165" t="s">
        <v>42</v>
      </c>
      <c r="AE165" s="1" t="str">
        <f t="shared" si="2"/>
        <v>STAMBRIDGE ROAD STAMBRIDGE ROCHFORD ESSEX.SS4 2AX</v>
      </c>
      <c r="AF165" s="34" t="str">
        <f>VLOOKUP(C165,'[1]11 2021 - Premises Licences'!$B:$AS,44,FALSE)</f>
        <v>Hockley &amp; Ashingdon</v>
      </c>
      <c r="AG165" s="1" t="str">
        <f>VLOOKUP(C165,'[2]11 2021 - PEOPLE EXPORT'!$A:$C,2,FALSE)</f>
        <v>Lee Carter</v>
      </c>
      <c r="AH165" s="1" t="str">
        <f>VLOOKUP(C165,'[2]11 2021 - PEOPLE EXPORT'!$A:$C,3,FALSE)</f>
        <v>David Richard Carter</v>
      </c>
    </row>
    <row r="166" spans="1:34" x14ac:dyDescent="0.25">
      <c r="A166">
        <v>519</v>
      </c>
      <c r="B166" t="s">
        <v>1118</v>
      </c>
      <c r="C166" t="s">
        <v>1127</v>
      </c>
      <c r="D166" t="s">
        <v>1134</v>
      </c>
      <c r="F166" t="s">
        <v>380</v>
      </c>
      <c r="G166" t="s">
        <v>64</v>
      </c>
      <c r="H166" t="s">
        <v>108</v>
      </c>
      <c r="L166" t="s">
        <v>38</v>
      </c>
      <c r="M166" t="s">
        <v>38</v>
      </c>
      <c r="N166" t="s">
        <v>40</v>
      </c>
      <c r="O166" t="s">
        <v>38</v>
      </c>
      <c r="P166" t="s">
        <v>40</v>
      </c>
      <c r="Q166" t="s">
        <v>40</v>
      </c>
      <c r="R166" t="s">
        <v>40</v>
      </c>
      <c r="S166" t="s">
        <v>38</v>
      </c>
      <c r="T166" t="s">
        <v>38</v>
      </c>
      <c r="U166" t="s">
        <v>38</v>
      </c>
      <c r="V166" t="s">
        <v>38</v>
      </c>
      <c r="W166" t="s">
        <v>40</v>
      </c>
      <c r="X166" t="s">
        <v>40</v>
      </c>
      <c r="Y166" t="s">
        <v>38</v>
      </c>
      <c r="Z166" t="s">
        <v>38</v>
      </c>
      <c r="AA166" s="8">
        <v>44364</v>
      </c>
      <c r="AB166" s="8">
        <v>44729</v>
      </c>
      <c r="AC166" t="s">
        <v>41</v>
      </c>
      <c r="AD166" t="s">
        <v>42</v>
      </c>
      <c r="AE166" s="1" t="str">
        <f t="shared" si="2"/>
        <v>18-19 Aviation Way Southend on Sea Essex.SS2 6UN</v>
      </c>
      <c r="AF166" s="34" t="s">
        <v>1219</v>
      </c>
      <c r="AG166" s="1" t="str">
        <f>VLOOKUP(C166,'[2]11 2021 - PEOPLE EXPORT'!$A:$C,2,FALSE)</f>
        <v>Neil Ryan</v>
      </c>
      <c r="AH166" s="1" t="str">
        <f>VLOOKUP(C166,'[2]11 2021 - PEOPLE EXPORT'!$A:$C,3,FALSE)</f>
        <v>Neil Ryan</v>
      </c>
    </row>
    <row r="167" spans="1:34" x14ac:dyDescent="0.25">
      <c r="A167">
        <v>175</v>
      </c>
      <c r="B167" t="s">
        <v>693</v>
      </c>
      <c r="C167" t="s">
        <v>692</v>
      </c>
      <c r="D167" t="s">
        <v>694</v>
      </c>
      <c r="F167" t="s">
        <v>47</v>
      </c>
      <c r="G167" t="s">
        <v>35</v>
      </c>
      <c r="H167" t="s">
        <v>441</v>
      </c>
      <c r="I167" t="s">
        <v>37</v>
      </c>
      <c r="J167" t="s">
        <v>40</v>
      </c>
      <c r="K167" t="s">
        <v>50</v>
      </c>
      <c r="L167" t="s">
        <v>38</v>
      </c>
      <c r="M167" t="s">
        <v>38</v>
      </c>
      <c r="N167" t="s">
        <v>40</v>
      </c>
      <c r="O167" t="s">
        <v>38</v>
      </c>
      <c r="P167" t="s">
        <v>38</v>
      </c>
      <c r="Z167" t="s">
        <v>38</v>
      </c>
      <c r="AA167" s="8">
        <v>38553</v>
      </c>
      <c r="AB167" s="8">
        <v>44763</v>
      </c>
      <c r="AC167" t="s">
        <v>41</v>
      </c>
      <c r="AD167" t="s">
        <v>42</v>
      </c>
      <c r="AE167" s="1" t="str">
        <f t="shared" si="2"/>
        <v>32 EASTWOOD ROAD RAYLEIGH ESSEX.SS6 7JQ</v>
      </c>
      <c r="AF167" s="34" t="str">
        <f>VLOOKUP(C167,'[1]11 2021 - Premises Licences'!$B:$AS,44,FALSE)</f>
        <v>Whitehouse</v>
      </c>
      <c r="AG167" s="1" t="str">
        <f>VLOOKUP(C167,'[2]11 2021 - PEOPLE EXPORT'!$A:$C,2,FALSE)</f>
        <v>Mohammed Jubair Hussain</v>
      </c>
      <c r="AH167" s="1" t="str">
        <f>VLOOKUP(C167,'[2]11 2021 - PEOPLE EXPORT'!$A:$C,3,FALSE)</f>
        <v>Ruksana Hussain</v>
      </c>
    </row>
    <row r="168" spans="1:34" x14ac:dyDescent="0.25">
      <c r="A168">
        <v>176</v>
      </c>
      <c r="B168" t="s">
        <v>696</v>
      </c>
      <c r="C168" t="s">
        <v>695</v>
      </c>
      <c r="D168" t="s">
        <v>697</v>
      </c>
      <c r="F168" t="s">
        <v>149</v>
      </c>
      <c r="G168" t="s">
        <v>35</v>
      </c>
      <c r="H168" t="s">
        <v>389</v>
      </c>
      <c r="I168" t="s">
        <v>83</v>
      </c>
      <c r="J168" t="s">
        <v>38</v>
      </c>
      <c r="K168" t="s">
        <v>50</v>
      </c>
      <c r="L168" t="s">
        <v>38</v>
      </c>
      <c r="M168" t="s">
        <v>40</v>
      </c>
      <c r="N168" t="s">
        <v>38</v>
      </c>
      <c r="O168" t="s">
        <v>38</v>
      </c>
      <c r="P168" t="s">
        <v>38</v>
      </c>
      <c r="Z168" t="s">
        <v>38</v>
      </c>
      <c r="AA168" s="8">
        <v>40544</v>
      </c>
      <c r="AB168" s="8">
        <v>44560</v>
      </c>
      <c r="AC168" t="s">
        <v>41</v>
      </c>
      <c r="AD168" t="s">
        <v>42</v>
      </c>
      <c r="AE168" s="1" t="str">
        <f t="shared" si="2"/>
        <v>40 SPA ROAD HOCKLEY ESSEX.SS5 4PH</v>
      </c>
      <c r="AF168" s="34" t="str">
        <f>VLOOKUP(C168,'[1]11 2021 - Premises Licences'!$B:$AS,44,FALSE)</f>
        <v>Hockley</v>
      </c>
      <c r="AG168" s="1" t="str">
        <f>VLOOKUP(C168,'[2]11 2021 - PEOPLE EXPORT'!$A:$C,2,FALSE)</f>
        <v>Joshua Birch</v>
      </c>
      <c r="AH168" s="1" t="str">
        <f>VLOOKUP(C168,'[2]11 2021 - PEOPLE EXPORT'!$A:$C,3,FALSE)</f>
        <v>Sainsburys</v>
      </c>
    </row>
    <row r="169" spans="1:34" x14ac:dyDescent="0.25">
      <c r="A169">
        <v>177</v>
      </c>
      <c r="B169" t="s">
        <v>696</v>
      </c>
      <c r="C169" t="s">
        <v>698</v>
      </c>
      <c r="D169" t="s">
        <v>699</v>
      </c>
      <c r="F169" t="s">
        <v>47</v>
      </c>
      <c r="G169" t="s">
        <v>35</v>
      </c>
      <c r="H169" t="s">
        <v>700</v>
      </c>
      <c r="I169" t="s">
        <v>83</v>
      </c>
      <c r="J169" t="s">
        <v>38</v>
      </c>
      <c r="K169" t="s">
        <v>50</v>
      </c>
      <c r="L169" t="s">
        <v>38</v>
      </c>
      <c r="M169" t="s">
        <v>40</v>
      </c>
      <c r="N169" t="s">
        <v>38</v>
      </c>
      <c r="O169" t="s">
        <v>38</v>
      </c>
      <c r="P169" t="s">
        <v>38</v>
      </c>
      <c r="Z169" t="s">
        <v>38</v>
      </c>
      <c r="AA169" s="8">
        <v>41003</v>
      </c>
      <c r="AB169" s="8">
        <v>44709</v>
      </c>
      <c r="AC169" t="s">
        <v>41</v>
      </c>
      <c r="AD169" t="s">
        <v>42</v>
      </c>
      <c r="AE169" s="1" t="str">
        <f t="shared" si="2"/>
        <v>239-241 EASTWOOD ROAD RAYLEIGH ESSEX.SS6 7LF</v>
      </c>
      <c r="AF169" s="34" t="str">
        <f>VLOOKUP(C169,'[1]11 2021 - Premises Licences'!$B:$AS,44,FALSE)</f>
        <v>Rayleigh Central</v>
      </c>
      <c r="AG169" s="1" t="str">
        <f>VLOOKUP(C169,'[2]11 2021 - PEOPLE EXPORT'!$A:$C,2,FALSE)</f>
        <v>John Paul Stanton</v>
      </c>
      <c r="AH169" s="1" t="str">
        <f>VLOOKUP(C169,'[2]11 2021 - PEOPLE EXPORT'!$A:$C,3,FALSE)</f>
        <v>Sainsbury Supermarkets Ltd</v>
      </c>
    </row>
    <row r="170" spans="1:34" x14ac:dyDescent="0.25">
      <c r="A170">
        <v>178</v>
      </c>
      <c r="B170" t="s">
        <v>696</v>
      </c>
      <c r="C170" t="s">
        <v>701</v>
      </c>
      <c r="D170" t="s">
        <v>702</v>
      </c>
      <c r="F170" t="s">
        <v>34</v>
      </c>
      <c r="G170" t="s">
        <v>35</v>
      </c>
      <c r="H170" t="s">
        <v>703</v>
      </c>
      <c r="I170" t="s">
        <v>94</v>
      </c>
      <c r="J170" t="s">
        <v>38</v>
      </c>
      <c r="K170" t="s">
        <v>50</v>
      </c>
      <c r="L170" t="s">
        <v>38</v>
      </c>
      <c r="M170" t="s">
        <v>40</v>
      </c>
      <c r="N170" t="s">
        <v>38</v>
      </c>
      <c r="O170" t="s">
        <v>38</v>
      </c>
      <c r="P170" t="s">
        <v>38</v>
      </c>
      <c r="Z170" t="s">
        <v>38</v>
      </c>
      <c r="AA170" s="8">
        <v>40368</v>
      </c>
      <c r="AB170" s="8">
        <v>44782</v>
      </c>
      <c r="AC170" t="s">
        <v>41</v>
      </c>
      <c r="AD170" t="s">
        <v>42</v>
      </c>
      <c r="AE170" s="1" t="str">
        <f t="shared" si="2"/>
        <v>74 -78 WEST STREET ROCHFORD ESSEX.SS4 1AS</v>
      </c>
      <c r="AF170" s="34" t="str">
        <f>VLOOKUP(C170,'[1]11 2021 - Premises Licences'!$B:$AS,44,FALSE)</f>
        <v>Rochford</v>
      </c>
      <c r="AG170" s="1" t="str">
        <f>VLOOKUP(C170,'[2]11 2021 - PEOPLE EXPORT'!$A:$C,2,FALSE)</f>
        <v>Paul Bennett</v>
      </c>
      <c r="AH170" s="1" t="str">
        <f>VLOOKUP(C170,'[2]11 2021 - PEOPLE EXPORT'!$A:$C,3,FALSE)</f>
        <v>Sainsbury's Supermarket Ltd</v>
      </c>
    </row>
    <row r="171" spans="1:34" x14ac:dyDescent="0.25">
      <c r="A171">
        <v>180</v>
      </c>
      <c r="B171" t="s">
        <v>709</v>
      </c>
      <c r="C171" t="s">
        <v>708</v>
      </c>
      <c r="D171" t="s">
        <v>710</v>
      </c>
      <c r="F171" t="s">
        <v>34</v>
      </c>
      <c r="G171" t="s">
        <v>35</v>
      </c>
      <c r="H171" t="s">
        <v>711</v>
      </c>
      <c r="I171" t="s">
        <v>94</v>
      </c>
      <c r="J171" t="s">
        <v>38</v>
      </c>
      <c r="K171" t="s">
        <v>50</v>
      </c>
      <c r="L171" t="s">
        <v>38</v>
      </c>
      <c r="M171" t="s">
        <v>40</v>
      </c>
      <c r="N171" t="s">
        <v>38</v>
      </c>
      <c r="O171" t="s">
        <v>38</v>
      </c>
      <c r="P171" t="s">
        <v>38</v>
      </c>
      <c r="Z171" t="s">
        <v>38</v>
      </c>
      <c r="AA171" s="8">
        <v>40802</v>
      </c>
      <c r="AB171" s="8">
        <v>44851</v>
      </c>
      <c r="AC171" t="s">
        <v>41</v>
      </c>
      <c r="AD171" t="s">
        <v>42</v>
      </c>
      <c r="AE171" s="1" t="str">
        <f t="shared" si="2"/>
        <v>531 - 533 ASHINGDON ROAD ROCHFORD ESSEX.SS4 3HE</v>
      </c>
      <c r="AF171" s="34" t="str">
        <f>VLOOKUP(C171,'[1]11 2021 - Premises Licences'!$B:$AS,44,FALSE)</f>
        <v>Hawkwell North</v>
      </c>
      <c r="AG171" s="1" t="str">
        <f>VLOOKUP(C171,'[2]11 2021 - PEOPLE EXPORT'!$A:$C,2,FALSE)</f>
        <v>MILES BURRAGE</v>
      </c>
      <c r="AH171" s="1" t="str">
        <f>VLOOKUP(C171,'[2]11 2021 - PEOPLE EXPORT'!$A:$C,3,FALSE)</f>
        <v>MILES BURRAGE</v>
      </c>
    </row>
    <row r="172" spans="1:34" x14ac:dyDescent="0.25">
      <c r="A172">
        <v>241</v>
      </c>
      <c r="B172" t="s">
        <v>713</v>
      </c>
      <c r="C172" t="s">
        <v>712</v>
      </c>
      <c r="D172" t="s">
        <v>714</v>
      </c>
      <c r="E172" t="s">
        <v>215</v>
      </c>
      <c r="G172" t="s">
        <v>64</v>
      </c>
      <c r="H172" t="s">
        <v>424</v>
      </c>
      <c r="I172" t="s">
        <v>223</v>
      </c>
      <c r="J172" t="s">
        <v>38</v>
      </c>
      <c r="K172">
        <v>0</v>
      </c>
      <c r="L172">
        <v>0</v>
      </c>
      <c r="M172" t="s">
        <v>40</v>
      </c>
      <c r="N172">
        <v>0</v>
      </c>
      <c r="O172">
        <v>0</v>
      </c>
      <c r="P172" t="s">
        <v>38</v>
      </c>
      <c r="Q172">
        <v>0</v>
      </c>
      <c r="R172">
        <v>0</v>
      </c>
      <c r="S172">
        <v>0</v>
      </c>
      <c r="T172">
        <v>0</v>
      </c>
      <c r="U172" t="s">
        <v>38</v>
      </c>
      <c r="V172">
        <v>0</v>
      </c>
      <c r="W172">
        <v>0</v>
      </c>
      <c r="X172">
        <v>0</v>
      </c>
      <c r="Y172">
        <v>0</v>
      </c>
      <c r="Z172">
        <v>0</v>
      </c>
      <c r="AA172" s="8">
        <v>43413</v>
      </c>
      <c r="AB172" s="8">
        <v>44509</v>
      </c>
      <c r="AC172" t="s">
        <v>41</v>
      </c>
      <c r="AD172" t="s">
        <v>42</v>
      </c>
      <c r="AE172" s="1" t="str">
        <f t="shared" si="2"/>
        <v>55 High Street Rayleigh Essex.SS6 7EJ</v>
      </c>
      <c r="AF172" s="34" t="s">
        <v>1219</v>
      </c>
      <c r="AG172" s="1" t="e">
        <f>VLOOKUP(C172,'[2]11 2021 - PEOPLE EXPORT'!$A:$C,2,FALSE)</f>
        <v>#N/A</v>
      </c>
      <c r="AH172" s="1" t="e">
        <f>VLOOKUP(C172,'[2]11 2021 - PEOPLE EXPORT'!$A:$C,3,FALSE)</f>
        <v>#N/A</v>
      </c>
    </row>
    <row r="173" spans="1:34" x14ac:dyDescent="0.25">
      <c r="A173">
        <v>518</v>
      </c>
      <c r="B173" t="s">
        <v>1122</v>
      </c>
      <c r="C173" t="s">
        <v>1129</v>
      </c>
      <c r="D173" t="s">
        <v>781</v>
      </c>
      <c r="F173" t="s">
        <v>34</v>
      </c>
      <c r="G173" t="s">
        <v>35</v>
      </c>
      <c r="H173" t="s">
        <v>782</v>
      </c>
      <c r="I173" t="s">
        <v>37</v>
      </c>
      <c r="J173" t="s">
        <v>38</v>
      </c>
      <c r="K173" t="s">
        <v>50</v>
      </c>
      <c r="L173" t="s">
        <v>38</v>
      </c>
      <c r="M173" t="s">
        <v>38</v>
      </c>
      <c r="N173" t="s">
        <v>40</v>
      </c>
      <c r="O173" t="s">
        <v>38</v>
      </c>
      <c r="P173" t="s">
        <v>40</v>
      </c>
      <c r="Q173" t="s">
        <v>38</v>
      </c>
      <c r="R173" t="s">
        <v>38</v>
      </c>
      <c r="S173" t="s">
        <v>38</v>
      </c>
      <c r="T173" t="s">
        <v>38</v>
      </c>
      <c r="U173" t="s">
        <v>38</v>
      </c>
      <c r="V173" t="s">
        <v>38</v>
      </c>
      <c r="W173" t="s">
        <v>38</v>
      </c>
      <c r="X173" t="s">
        <v>40</v>
      </c>
      <c r="Y173" t="s">
        <v>38</v>
      </c>
      <c r="Z173" t="s">
        <v>38</v>
      </c>
      <c r="AA173" s="8">
        <v>44364</v>
      </c>
      <c r="AB173" s="8">
        <v>44729</v>
      </c>
      <c r="AC173" t="s">
        <v>41</v>
      </c>
      <c r="AD173" t="s">
        <v>42</v>
      </c>
      <c r="AE173" s="1" t="str">
        <f t="shared" si="2"/>
        <v>SUTTON ROAD ROCHFORD ESSEX.SS4 1LQ</v>
      </c>
      <c r="AF173" s="34" t="s">
        <v>1219</v>
      </c>
      <c r="AG173" s="1" t="str">
        <f>VLOOKUP(C173,'[2]11 2021 - PEOPLE EXPORT'!$A:$C,2,FALSE)</f>
        <v>Giles Mimms</v>
      </c>
      <c r="AH173" s="1" t="str">
        <f>VLOOKUP(C173,'[2]11 2021 - PEOPLE EXPORT'!$A:$C,3,FALSE)</f>
        <v>Scott Bird</v>
      </c>
    </row>
    <row r="174" spans="1:34" x14ac:dyDescent="0.25">
      <c r="A174">
        <v>182</v>
      </c>
      <c r="B174" t="s">
        <v>716</v>
      </c>
      <c r="C174" t="s">
        <v>715</v>
      </c>
      <c r="D174" t="s">
        <v>717</v>
      </c>
      <c r="E174" t="s">
        <v>718</v>
      </c>
      <c r="F174" t="s">
        <v>107</v>
      </c>
      <c r="G174" t="s">
        <v>35</v>
      </c>
      <c r="H174" t="s">
        <v>719</v>
      </c>
      <c r="I174" t="s">
        <v>348</v>
      </c>
      <c r="J174" t="s">
        <v>40</v>
      </c>
      <c r="K174" t="s">
        <v>50</v>
      </c>
      <c r="L174" t="s">
        <v>38</v>
      </c>
      <c r="M174" t="s">
        <v>38</v>
      </c>
      <c r="N174" t="s">
        <v>38</v>
      </c>
      <c r="O174" t="s">
        <v>40</v>
      </c>
      <c r="P174" t="s">
        <v>38</v>
      </c>
      <c r="R174" t="s">
        <v>40</v>
      </c>
      <c r="T174" t="s">
        <v>40</v>
      </c>
      <c r="W174" t="s">
        <v>40</v>
      </c>
      <c r="X174" t="s">
        <v>40</v>
      </c>
      <c r="Y174" t="s">
        <v>40</v>
      </c>
      <c r="Z174" t="s">
        <v>40</v>
      </c>
      <c r="AB174" s="8">
        <v>44546</v>
      </c>
      <c r="AC174" t="s">
        <v>41</v>
      </c>
      <c r="AD174" t="s">
        <v>350</v>
      </c>
      <c r="AE174" s="1" t="str">
        <f t="shared" si="2"/>
        <v>SOUTH ROAD SOUTHEND AIRPORT SOUTHEND ON SEA ESSEX.SS2 6YF</v>
      </c>
      <c r="AF174" s="34" t="s">
        <v>1219</v>
      </c>
      <c r="AG174" s="1" t="e">
        <f>VLOOKUP(C174,'[2]11 2021 - PEOPLE EXPORT'!$A:$C,2,FALSE)</f>
        <v>#N/A</v>
      </c>
      <c r="AH174" s="1" t="e">
        <f>VLOOKUP(C174,'[2]11 2021 - PEOPLE EXPORT'!$A:$C,3,FALSE)</f>
        <v>#N/A</v>
      </c>
    </row>
    <row r="175" spans="1:34" x14ac:dyDescent="0.25">
      <c r="A175">
        <v>185</v>
      </c>
      <c r="B175" t="s">
        <v>727</v>
      </c>
      <c r="C175" t="s">
        <v>726</v>
      </c>
      <c r="D175" t="s">
        <v>728</v>
      </c>
      <c r="F175" t="s">
        <v>47</v>
      </c>
      <c r="G175" t="s">
        <v>35</v>
      </c>
      <c r="H175" t="s">
        <v>729</v>
      </c>
      <c r="I175" t="s">
        <v>605</v>
      </c>
      <c r="J175" t="s">
        <v>38</v>
      </c>
      <c r="K175" t="s">
        <v>50</v>
      </c>
      <c r="L175" t="s">
        <v>38</v>
      </c>
      <c r="M175" t="s">
        <v>40</v>
      </c>
      <c r="N175" t="s">
        <v>38</v>
      </c>
      <c r="O175" t="s">
        <v>38</v>
      </c>
      <c r="P175" t="s">
        <v>38</v>
      </c>
      <c r="Z175" t="s">
        <v>38</v>
      </c>
      <c r="AA175" s="8">
        <v>41144</v>
      </c>
      <c r="AB175" s="8">
        <v>44824</v>
      </c>
      <c r="AC175" t="s">
        <v>41</v>
      </c>
      <c r="AD175" t="s">
        <v>42</v>
      </c>
      <c r="AE175" s="1" t="str">
        <f t="shared" si="2"/>
        <v>113-117 HIGH ROAD RAYLEIGH ESSEX.SS6 7SL</v>
      </c>
      <c r="AF175" s="34" t="str">
        <f>VLOOKUP(C175,'[1]11 2021 - Premises Licences'!$B:$AS,44,FALSE)</f>
        <v>Whitehouse</v>
      </c>
      <c r="AG175" s="1" t="e">
        <f>VLOOKUP(C175,'[2]11 2021 - PEOPLE EXPORT'!$A:$C,2,FALSE)</f>
        <v>#N/A</v>
      </c>
      <c r="AH175" s="1" t="e">
        <f>VLOOKUP(C175,'[2]11 2021 - PEOPLE EXPORT'!$A:$C,3,FALSE)</f>
        <v>#N/A</v>
      </c>
    </row>
    <row r="176" spans="1:34" x14ac:dyDescent="0.25">
      <c r="A176">
        <v>186</v>
      </c>
      <c r="B176" t="s">
        <v>731</v>
      </c>
      <c r="C176" t="s">
        <v>730</v>
      </c>
      <c r="D176" t="s">
        <v>124</v>
      </c>
      <c r="E176" t="s">
        <v>732</v>
      </c>
      <c r="F176" t="s">
        <v>34</v>
      </c>
      <c r="G176" t="s">
        <v>35</v>
      </c>
      <c r="H176" t="s">
        <v>125</v>
      </c>
      <c r="I176" t="s">
        <v>56</v>
      </c>
      <c r="J176" t="s">
        <v>40</v>
      </c>
      <c r="L176" t="s">
        <v>38</v>
      </c>
      <c r="M176" t="s">
        <v>38</v>
      </c>
      <c r="N176" t="s">
        <v>38</v>
      </c>
      <c r="O176" t="s">
        <v>40</v>
      </c>
      <c r="P176" t="s">
        <v>38</v>
      </c>
      <c r="Q176" t="s">
        <v>40</v>
      </c>
      <c r="R176" t="s">
        <v>40</v>
      </c>
      <c r="T176" t="s">
        <v>40</v>
      </c>
      <c r="U176" t="s">
        <v>40</v>
      </c>
      <c r="W176" t="s">
        <v>40</v>
      </c>
      <c r="X176" t="s">
        <v>40</v>
      </c>
      <c r="Y176" t="s">
        <v>40</v>
      </c>
      <c r="Z176" t="s">
        <v>40</v>
      </c>
      <c r="AA176" s="8">
        <v>38547</v>
      </c>
      <c r="AB176" s="8">
        <v>44457</v>
      </c>
      <c r="AC176" t="s">
        <v>41</v>
      </c>
      <c r="AD176" t="s">
        <v>42</v>
      </c>
      <c r="AE176" s="1" t="str">
        <f t="shared" si="2"/>
        <v>BALLARDS GORE PAGLESHAM, STAMBRIDGE ROCHFORD ESSEX.SS4 2DA</v>
      </c>
      <c r="AF176" s="34" t="str">
        <f>VLOOKUP(C176,'[1]11 2021 - Premises Licences'!$B:$AS,44,FALSE)</f>
        <v>Hockley &amp; Ashingdon</v>
      </c>
      <c r="AG176" s="1" t="str">
        <f>VLOOKUP(C176,'[2]11 2021 - PEOPLE EXPORT'!$A:$C,2,FALSE)</f>
        <v>Andrea Gorman</v>
      </c>
      <c r="AH176" s="1" t="str">
        <f>VLOOKUP(C176,'[2]11 2021 - PEOPLE EXPORT'!$A:$C,3,FALSE)</f>
        <v>Rose and Crown ‘Rochford’ Limited</v>
      </c>
    </row>
    <row r="177" spans="1:34" x14ac:dyDescent="0.25">
      <c r="A177">
        <v>187</v>
      </c>
      <c r="B177" t="s">
        <v>734</v>
      </c>
      <c r="C177" t="s">
        <v>733</v>
      </c>
      <c r="D177" t="s">
        <v>735</v>
      </c>
      <c r="F177" t="s">
        <v>149</v>
      </c>
      <c r="G177" t="s">
        <v>35</v>
      </c>
      <c r="H177" t="s">
        <v>736</v>
      </c>
      <c r="I177" t="s">
        <v>37</v>
      </c>
      <c r="J177" t="s">
        <v>40</v>
      </c>
      <c r="K177" t="s">
        <v>50</v>
      </c>
      <c r="L177" t="s">
        <v>38</v>
      </c>
      <c r="M177" t="s">
        <v>38</v>
      </c>
      <c r="N177" t="s">
        <v>40</v>
      </c>
      <c r="O177" t="s">
        <v>38</v>
      </c>
      <c r="P177" t="s">
        <v>38</v>
      </c>
      <c r="Q177" t="s">
        <v>40</v>
      </c>
      <c r="R177" t="s">
        <v>40</v>
      </c>
      <c r="X177" t="s">
        <v>40</v>
      </c>
      <c r="Z177" t="s">
        <v>38</v>
      </c>
      <c r="AA177" s="8">
        <v>38566</v>
      </c>
      <c r="AB177" s="8">
        <v>44806</v>
      </c>
      <c r="AC177" t="s">
        <v>41</v>
      </c>
      <c r="AD177" t="s">
        <v>42</v>
      </c>
      <c r="AE177" s="1" t="str">
        <f t="shared" si="2"/>
        <v>63 SOUTHEND ROAD HOCKLEY ESSEX.SS5 4PZ</v>
      </c>
      <c r="AF177" s="34" t="str">
        <f>VLOOKUP(C177,'[1]11 2021 - Premises Licences'!$B:$AS,44,FALSE)</f>
        <v>Hockley</v>
      </c>
      <c r="AG177" s="1" t="str">
        <f>VLOOKUP(C177,'[2]11 2021 - PEOPLE EXPORT'!$A:$C,2,FALSE)</f>
        <v>Abdul Hamid</v>
      </c>
      <c r="AH177" s="1" t="str">
        <f>VLOOKUP(C177,'[2]11 2021 - PEOPLE EXPORT'!$A:$C,3,FALSE)</f>
        <v>Abdul Hamid</v>
      </c>
    </row>
    <row r="178" spans="1:34" x14ac:dyDescent="0.25">
      <c r="A178">
        <v>188</v>
      </c>
      <c r="B178" t="s">
        <v>738</v>
      </c>
      <c r="C178" t="s">
        <v>737</v>
      </c>
      <c r="D178" t="s">
        <v>739</v>
      </c>
      <c r="E178" t="s">
        <v>68</v>
      </c>
      <c r="F178" t="s">
        <v>149</v>
      </c>
      <c r="G178" t="s">
        <v>35</v>
      </c>
      <c r="H178" t="s">
        <v>423</v>
      </c>
      <c r="I178" t="s">
        <v>37</v>
      </c>
      <c r="J178" t="s">
        <v>40</v>
      </c>
      <c r="K178" t="s">
        <v>50</v>
      </c>
      <c r="L178" t="s">
        <v>38</v>
      </c>
      <c r="M178" t="s">
        <v>38</v>
      </c>
      <c r="N178" t="s">
        <v>38</v>
      </c>
      <c r="O178" t="s">
        <v>40</v>
      </c>
      <c r="P178" t="s">
        <v>38</v>
      </c>
      <c r="Q178" t="s">
        <v>40</v>
      </c>
      <c r="R178" t="s">
        <v>40</v>
      </c>
      <c r="W178" t="s">
        <v>40</v>
      </c>
      <c r="X178" t="s">
        <v>40</v>
      </c>
      <c r="Z178" t="s">
        <v>38</v>
      </c>
      <c r="AA178" s="8">
        <v>38594</v>
      </c>
      <c r="AB178" s="8">
        <v>44806</v>
      </c>
      <c r="AC178" t="s">
        <v>41</v>
      </c>
      <c r="AD178" t="s">
        <v>42</v>
      </c>
      <c r="AE178" s="1" t="str">
        <f t="shared" si="2"/>
        <v>301 FERRY ROAD HULLBRIDGE HOCKLEY ESSEX.SS5 6NA</v>
      </c>
      <c r="AF178" s="34" t="str">
        <f>VLOOKUP(C178,'[1]11 2021 - Premises Licences'!$B:$AS,44,FALSE)</f>
        <v>Hullbridge</v>
      </c>
      <c r="AG178" s="1" t="str">
        <f>VLOOKUP(C178,'[2]11 2021 - PEOPLE EXPORT'!$A:$C,2,FALSE)</f>
        <v>Miuhammad Abdul Kadir</v>
      </c>
      <c r="AH178" s="1" t="str">
        <f>VLOOKUP(C178,'[2]11 2021 - PEOPLE EXPORT'!$A:$C,3,FALSE)</f>
        <v>Glumti Ltd</v>
      </c>
    </row>
    <row r="179" spans="1:34" x14ac:dyDescent="0.25">
      <c r="A179">
        <v>1</v>
      </c>
      <c r="B179" t="s">
        <v>32</v>
      </c>
      <c r="C179" t="s">
        <v>31</v>
      </c>
      <c r="D179" t="s">
        <v>33</v>
      </c>
      <c r="F179" t="s">
        <v>34</v>
      </c>
      <c r="G179" t="s">
        <v>35</v>
      </c>
      <c r="H179" t="s">
        <v>36</v>
      </c>
      <c r="I179" t="s">
        <v>37</v>
      </c>
      <c r="J179" t="s">
        <v>38</v>
      </c>
      <c r="K179" t="s">
        <v>39</v>
      </c>
      <c r="L179" t="s">
        <v>38</v>
      </c>
      <c r="M179" t="s">
        <v>38</v>
      </c>
      <c r="N179" t="s">
        <v>40</v>
      </c>
      <c r="O179" t="s">
        <v>38</v>
      </c>
      <c r="P179" t="s">
        <v>38</v>
      </c>
      <c r="Q179" t="s">
        <v>40</v>
      </c>
      <c r="R179" t="s">
        <v>40</v>
      </c>
      <c r="S179" t="s">
        <v>38</v>
      </c>
      <c r="T179" t="s">
        <v>38</v>
      </c>
      <c r="U179" t="s">
        <v>38</v>
      </c>
      <c r="V179" t="s">
        <v>38</v>
      </c>
      <c r="W179" t="s">
        <v>38</v>
      </c>
      <c r="X179" t="s">
        <v>40</v>
      </c>
      <c r="Y179" t="s">
        <v>38</v>
      </c>
      <c r="Z179" t="s">
        <v>38</v>
      </c>
      <c r="AA179" s="8">
        <v>39799</v>
      </c>
      <c r="AB179" s="8">
        <v>44631</v>
      </c>
      <c r="AC179" t="s">
        <v>41</v>
      </c>
      <c r="AD179" t="s">
        <v>42</v>
      </c>
      <c r="AE179" s="1" t="str">
        <f t="shared" si="2"/>
        <v>64 - 66 West Street ROCHFORD ESSEX.SS4 1AJ</v>
      </c>
      <c r="AF179" s="34" t="str">
        <f>VLOOKUP(C179,'[1]11 2021 - Premises Licences'!$B:$AS,44,FALSE)</f>
        <v>Rochford</v>
      </c>
      <c r="AG179" s="1" t="str">
        <f>VLOOKUP(C179,'[2]11 2021 - PEOPLE EXPORT'!$A:$C,2,FALSE)</f>
        <v>Fatima Rodrigues</v>
      </c>
      <c r="AH179" s="1" t="str">
        <f>VLOOKUP(C179,'[2]11 2021 - PEOPLE EXPORT'!$A:$C,3,FALSE)</f>
        <v>Fatima Rodrigues</v>
      </c>
    </row>
    <row r="180" spans="1:34" x14ac:dyDescent="0.25">
      <c r="A180">
        <v>189</v>
      </c>
      <c r="B180" t="s">
        <v>741</v>
      </c>
      <c r="C180" t="s">
        <v>740</v>
      </c>
      <c r="D180" t="s">
        <v>106</v>
      </c>
      <c r="F180" t="s">
        <v>99</v>
      </c>
      <c r="G180" t="s">
        <v>35</v>
      </c>
      <c r="H180" t="s">
        <v>108</v>
      </c>
      <c r="I180" t="s">
        <v>742</v>
      </c>
      <c r="J180" t="s">
        <v>40</v>
      </c>
      <c r="K180" t="s">
        <v>154</v>
      </c>
      <c r="L180" t="s">
        <v>38</v>
      </c>
      <c r="M180" t="s">
        <v>38</v>
      </c>
      <c r="N180" t="s">
        <v>38</v>
      </c>
      <c r="O180" t="s">
        <v>40</v>
      </c>
      <c r="P180" t="s">
        <v>38</v>
      </c>
      <c r="Q180" t="s">
        <v>40</v>
      </c>
      <c r="R180" t="s">
        <v>40</v>
      </c>
      <c r="T180" t="s">
        <v>40</v>
      </c>
      <c r="W180" t="s">
        <v>40</v>
      </c>
      <c r="X180" t="s">
        <v>40</v>
      </c>
      <c r="Y180" t="s">
        <v>40</v>
      </c>
      <c r="Z180" t="s">
        <v>40</v>
      </c>
      <c r="AA180" s="8">
        <v>40960</v>
      </c>
      <c r="AB180" s="8">
        <v>44654</v>
      </c>
      <c r="AC180" t="s">
        <v>41</v>
      </c>
      <c r="AD180" t="s">
        <v>42</v>
      </c>
      <c r="AE180" s="1" t="str">
        <f t="shared" si="2"/>
        <v>AVIATION WAY SOUTHEND-ON-SEA ESSEX.SS2 6UN</v>
      </c>
      <c r="AF180" s="34" t="str">
        <f>VLOOKUP(C180,'[1]11 2021 - Premises Licences'!$B:$AS,44,FALSE)</f>
        <v>Rochford</v>
      </c>
      <c r="AG180" s="1" t="str">
        <f>VLOOKUP(C180,'[2]11 2021 - PEOPLE EXPORT'!$A:$C,2,FALSE)</f>
        <v>Andreas Stavrinides</v>
      </c>
      <c r="AH180" s="1" t="str">
        <f>VLOOKUP(C180,'[2]11 2021 - PEOPLE EXPORT'!$A:$C,3,FALSE)</f>
        <v>Travelforce Ltd</v>
      </c>
    </row>
    <row r="181" spans="1:34" x14ac:dyDescent="0.25">
      <c r="A181">
        <v>190</v>
      </c>
      <c r="B181" t="s">
        <v>744</v>
      </c>
      <c r="C181" t="s">
        <v>743</v>
      </c>
      <c r="D181" t="s">
        <v>745</v>
      </c>
      <c r="E181" t="s">
        <v>68</v>
      </c>
      <c r="F181" t="s">
        <v>149</v>
      </c>
      <c r="G181" t="s">
        <v>35</v>
      </c>
      <c r="H181" t="s">
        <v>423</v>
      </c>
      <c r="I181" t="s">
        <v>276</v>
      </c>
      <c r="J181" t="s">
        <v>40</v>
      </c>
      <c r="K181" t="s">
        <v>154</v>
      </c>
      <c r="L181" t="s">
        <v>38</v>
      </c>
      <c r="M181" t="s">
        <v>38</v>
      </c>
      <c r="N181" t="s">
        <v>38</v>
      </c>
      <c r="O181" t="s">
        <v>40</v>
      </c>
      <c r="P181" t="s">
        <v>38</v>
      </c>
      <c r="Q181" t="s">
        <v>40</v>
      </c>
      <c r="R181" t="s">
        <v>40</v>
      </c>
      <c r="U181" t="s">
        <v>40</v>
      </c>
      <c r="W181" t="s">
        <v>40</v>
      </c>
      <c r="X181" t="s">
        <v>40</v>
      </c>
      <c r="Y181" t="s">
        <v>40</v>
      </c>
      <c r="Z181" t="s">
        <v>40</v>
      </c>
      <c r="AA181" s="8">
        <v>38540</v>
      </c>
      <c r="AB181" s="8">
        <v>44803</v>
      </c>
      <c r="AC181" t="s">
        <v>41</v>
      </c>
      <c r="AD181" t="s">
        <v>42</v>
      </c>
      <c r="AE181" s="1" t="str">
        <f t="shared" si="2"/>
        <v>315 FERRY ROAD HULLBRIDGE HOCKLEY ESSEX.SS5 6NA</v>
      </c>
      <c r="AF181" s="34" t="str">
        <f>VLOOKUP(C181,'[1]11 2021 - Premises Licences'!$B:$AS,44,FALSE)</f>
        <v>Hullbridge</v>
      </c>
      <c r="AG181" s="1" t="str">
        <f>VLOOKUP(C181,'[2]11 2021 - PEOPLE EXPORT'!$A:$C,2,FALSE)</f>
        <v>Mark Hale</v>
      </c>
      <c r="AH181" s="1" t="str">
        <f>VLOOKUP(C181,'[2]11 2021 - PEOPLE EXPORT'!$A:$C,3,FALSE)</f>
        <v>Mark Hale</v>
      </c>
    </row>
    <row r="182" spans="1:34" x14ac:dyDescent="0.25">
      <c r="A182">
        <v>191</v>
      </c>
      <c r="B182" t="s">
        <v>747</v>
      </c>
      <c r="C182" t="s">
        <v>746</v>
      </c>
      <c r="D182" t="s">
        <v>106</v>
      </c>
      <c r="E182" t="s">
        <v>718</v>
      </c>
      <c r="F182" t="s">
        <v>99</v>
      </c>
      <c r="G182" t="s">
        <v>35</v>
      </c>
      <c r="H182" t="s">
        <v>108</v>
      </c>
      <c r="I182" t="s">
        <v>202</v>
      </c>
      <c r="J182" t="s">
        <v>40</v>
      </c>
      <c r="K182" t="s">
        <v>50</v>
      </c>
      <c r="L182" t="s">
        <v>38</v>
      </c>
      <c r="M182" t="s">
        <v>38</v>
      </c>
      <c r="N182" t="s">
        <v>38</v>
      </c>
      <c r="O182" t="s">
        <v>40</v>
      </c>
      <c r="P182" t="s">
        <v>38</v>
      </c>
      <c r="Q182" t="s">
        <v>40</v>
      </c>
      <c r="R182" t="s">
        <v>40</v>
      </c>
      <c r="S182" t="s">
        <v>40</v>
      </c>
      <c r="T182" t="s">
        <v>40</v>
      </c>
      <c r="U182" t="s">
        <v>40</v>
      </c>
      <c r="W182" t="s">
        <v>40</v>
      </c>
      <c r="X182" t="s">
        <v>40</v>
      </c>
      <c r="Y182" t="s">
        <v>40</v>
      </c>
      <c r="Z182" t="s">
        <v>40</v>
      </c>
      <c r="AA182" s="8">
        <v>38588</v>
      </c>
      <c r="AB182" s="8">
        <v>44803</v>
      </c>
      <c r="AC182" t="s">
        <v>41</v>
      </c>
      <c r="AD182" t="s">
        <v>42</v>
      </c>
      <c r="AE182" s="1" t="str">
        <f>TRIM(D182&amp;" "&amp;E182&amp;" "&amp;F182&amp;" "&amp;G182&amp;"."&amp;H182)</f>
        <v>AVIATION WAY SOUTHEND AIRPORT SOUTHEND-ON-SEA ESSEX.SS2 6UN</v>
      </c>
      <c r="AF182" s="34" t="str">
        <f>VLOOKUP(C182,'[1]11 2021 - Premises Licences'!$B:$AS,44,FALSE)</f>
        <v>Rochford</v>
      </c>
      <c r="AG182" s="1" t="str">
        <f>VLOOKUP(C182,'[2]11 2021 - PEOPLE EXPORT'!$A:$C,2,FALSE)</f>
        <v>Robert Arthur Potter</v>
      </c>
      <c r="AH182" s="1" t="str">
        <f>VLOOKUP(C182,'[2]11 2021 - PEOPLE EXPORT'!$A:$C,3,FALSE)</f>
        <v>Southend Masonic Centre Ltd</v>
      </c>
    </row>
    <row r="183" spans="1:34" x14ac:dyDescent="0.25">
      <c r="A183">
        <v>192</v>
      </c>
      <c r="B183" t="s">
        <v>749</v>
      </c>
      <c r="C183" t="s">
        <v>748</v>
      </c>
      <c r="D183" t="s">
        <v>750</v>
      </c>
      <c r="F183" t="s">
        <v>149</v>
      </c>
      <c r="G183" t="s">
        <v>35</v>
      </c>
      <c r="H183" t="s">
        <v>751</v>
      </c>
      <c r="I183" t="s">
        <v>56</v>
      </c>
      <c r="J183" t="s">
        <v>40</v>
      </c>
      <c r="K183" t="s">
        <v>154</v>
      </c>
      <c r="L183" t="s">
        <v>38</v>
      </c>
      <c r="M183" t="s">
        <v>38</v>
      </c>
      <c r="N183" t="s">
        <v>38</v>
      </c>
      <c r="O183" t="s">
        <v>40</v>
      </c>
      <c r="P183" t="s">
        <v>38</v>
      </c>
      <c r="Q183" t="s">
        <v>40</v>
      </c>
      <c r="R183" t="s">
        <v>40</v>
      </c>
      <c r="W183" t="s">
        <v>40</v>
      </c>
      <c r="X183" t="s">
        <v>40</v>
      </c>
      <c r="Y183" t="s">
        <v>40</v>
      </c>
      <c r="Z183" t="s">
        <v>40</v>
      </c>
      <c r="AA183" s="8">
        <v>38553</v>
      </c>
      <c r="AB183" s="8">
        <v>44773</v>
      </c>
      <c r="AC183" t="s">
        <v>41</v>
      </c>
      <c r="AD183" t="s">
        <v>42</v>
      </c>
      <c r="AE183" s="1" t="str">
        <f t="shared" ref="AE183:AE219" si="3">TRIM(D183&amp;" "&amp;E183&amp;" "&amp;F183&amp;" "&amp;G183&amp;"."&amp;H183)</f>
        <v>60 SOUTHEND ROAD HOCKLEY ESSEX.SS5 4QH</v>
      </c>
      <c r="AF183" s="34" t="str">
        <f>VLOOKUP(C183,'[1]11 2021 - Premises Licences'!$B:$AS,44,FALSE)</f>
        <v>Hockley</v>
      </c>
      <c r="AG183" s="1" t="str">
        <f>VLOOKUP(C183,'[2]11 2021 - PEOPLE EXPORT'!$A:$C,2,FALSE)</f>
        <v>Fergus Claydon</v>
      </c>
      <c r="AH183" s="1" t="str">
        <f>VLOOKUP(C183,'[2]11 2021 - PEOPLE EXPORT'!$A:$C,3,FALSE)</f>
        <v>Mitchells ·&amp; Butler</v>
      </c>
    </row>
    <row r="184" spans="1:34" x14ac:dyDescent="0.25">
      <c r="A184">
        <v>193</v>
      </c>
      <c r="B184" t="s">
        <v>753</v>
      </c>
      <c r="C184" t="s">
        <v>752</v>
      </c>
      <c r="D184" t="s">
        <v>754</v>
      </c>
      <c r="F184" t="s">
        <v>149</v>
      </c>
      <c r="G184" t="s">
        <v>35</v>
      </c>
      <c r="H184" t="s">
        <v>755</v>
      </c>
      <c r="I184" t="s">
        <v>94</v>
      </c>
      <c r="J184" t="s">
        <v>38</v>
      </c>
      <c r="K184" t="s">
        <v>50</v>
      </c>
      <c r="L184" t="s">
        <v>38</v>
      </c>
      <c r="M184" t="s">
        <v>40</v>
      </c>
      <c r="N184" t="s">
        <v>38</v>
      </c>
      <c r="O184" t="s">
        <v>38</v>
      </c>
      <c r="P184" t="s">
        <v>38</v>
      </c>
      <c r="Z184" t="s">
        <v>38</v>
      </c>
      <c r="AA184" s="8">
        <v>39526</v>
      </c>
      <c r="AB184" s="8">
        <v>44667</v>
      </c>
      <c r="AC184" t="s">
        <v>41</v>
      </c>
      <c r="AD184" t="s">
        <v>42</v>
      </c>
      <c r="AE184" s="1" t="str">
        <f t="shared" si="3"/>
        <v>9 SPA ROAD HOCKLEY ESSEX.SS5 4AZ</v>
      </c>
      <c r="AF184" s="34" t="str">
        <f>VLOOKUP(C184,'[1]11 2021 - Premises Licences'!$B:$AS,44,FALSE)</f>
        <v>Hockley</v>
      </c>
      <c r="AG184" s="1" t="str">
        <f>VLOOKUP(C184,'[2]11 2021 - PEOPLE EXPORT'!$A:$C,2,FALSE)</f>
        <v>Kiritbhai Patel</v>
      </c>
      <c r="AH184" s="1" t="str">
        <f>VLOOKUP(C184,'[2]11 2021 - PEOPLE EXPORT'!$A:$C,3,FALSE)</f>
        <v>Kiritbhai Patel</v>
      </c>
    </row>
    <row r="185" spans="1:34" x14ac:dyDescent="0.25">
      <c r="A185">
        <v>194</v>
      </c>
      <c r="B185" t="s">
        <v>757</v>
      </c>
      <c r="C185" t="s">
        <v>756</v>
      </c>
      <c r="D185" t="s">
        <v>758</v>
      </c>
      <c r="F185" t="s">
        <v>34</v>
      </c>
      <c r="G185" t="s">
        <v>35</v>
      </c>
      <c r="H185" t="s">
        <v>759</v>
      </c>
      <c r="I185" t="s">
        <v>94</v>
      </c>
      <c r="J185" t="s">
        <v>38</v>
      </c>
      <c r="K185" t="s">
        <v>50</v>
      </c>
      <c r="L185" t="s">
        <v>38</v>
      </c>
      <c r="M185" t="s">
        <v>40</v>
      </c>
      <c r="N185" t="s">
        <v>38</v>
      </c>
      <c r="O185" t="s">
        <v>38</v>
      </c>
      <c r="P185" t="s">
        <v>38</v>
      </c>
      <c r="Z185" t="s">
        <v>38</v>
      </c>
      <c r="AA185" s="8">
        <v>38561</v>
      </c>
      <c r="AB185" s="8">
        <v>44781</v>
      </c>
      <c r="AC185" t="s">
        <v>41</v>
      </c>
      <c r="AD185" t="s">
        <v>42</v>
      </c>
      <c r="AE185" s="1" t="str">
        <f t="shared" si="3"/>
        <v>2 WEST STREET ROCHFORD ESSEX.SS4 1BE</v>
      </c>
      <c r="AF185" s="34" t="str">
        <f>VLOOKUP(C185,'[1]11 2021 - Premises Licences'!$B:$AS,44,FALSE)</f>
        <v>Rochford</v>
      </c>
      <c r="AG185" s="1" t="str">
        <f>VLOOKUP(C185,'[2]11 2021 - PEOPLE EXPORT'!$A:$C,2,FALSE)</f>
        <v>Suthakaran Kuppusamy</v>
      </c>
      <c r="AH185" s="1" t="str">
        <f>VLOOKUP(C185,'[2]11 2021 - PEOPLE EXPORT'!$A:$C,3,FALSE)</f>
        <v>Lesler Santanasamy</v>
      </c>
    </row>
    <row r="186" spans="1:34" x14ac:dyDescent="0.25">
      <c r="A186">
        <v>195</v>
      </c>
      <c r="B186" t="s">
        <v>761</v>
      </c>
      <c r="C186" t="s">
        <v>760</v>
      </c>
      <c r="D186" t="s">
        <v>762</v>
      </c>
      <c r="F186" t="s">
        <v>47</v>
      </c>
      <c r="G186" t="s">
        <v>35</v>
      </c>
      <c r="H186" t="s">
        <v>424</v>
      </c>
      <c r="I186" t="s">
        <v>56</v>
      </c>
      <c r="J186" t="s">
        <v>38</v>
      </c>
      <c r="K186" t="s">
        <v>50</v>
      </c>
      <c r="L186" t="s">
        <v>38</v>
      </c>
      <c r="M186" t="s">
        <v>38</v>
      </c>
      <c r="N186" t="s">
        <v>38</v>
      </c>
      <c r="O186" t="s">
        <v>40</v>
      </c>
      <c r="P186" t="s">
        <v>38</v>
      </c>
      <c r="Q186" t="s">
        <v>40</v>
      </c>
      <c r="R186" t="s">
        <v>40</v>
      </c>
      <c r="U186" t="s">
        <v>40</v>
      </c>
      <c r="W186" t="s">
        <v>40</v>
      </c>
      <c r="X186" t="s">
        <v>40</v>
      </c>
      <c r="Y186" t="s">
        <v>40</v>
      </c>
      <c r="Z186" t="s">
        <v>40</v>
      </c>
      <c r="AA186" s="8">
        <v>38552</v>
      </c>
      <c r="AB186" s="8">
        <v>44772</v>
      </c>
      <c r="AC186" t="s">
        <v>41</v>
      </c>
      <c r="AD186" t="s">
        <v>42</v>
      </c>
      <c r="AE186" s="1" t="str">
        <f t="shared" si="3"/>
        <v>93 HIGH STREET RAYLEIGH ESSEX.SS6 7EJ</v>
      </c>
      <c r="AF186" s="34" t="str">
        <f>VLOOKUP(C186,'[1]11 2021 - Premises Licences'!$B:$AS,44,FALSE)</f>
        <v>Wheatley</v>
      </c>
      <c r="AG186" s="1" t="str">
        <f>VLOOKUP(C186,'[2]11 2021 - PEOPLE EXPORT'!$A:$C,2,FALSE)</f>
        <v>Russell Best</v>
      </c>
      <c r="AH186" s="1" t="str">
        <f>VLOOKUP(C186,'[2]11 2021 - PEOPLE EXPORT'!$A:$C,3,FALSE)</f>
        <v>Punch Partnerships (PTL) Limited</v>
      </c>
    </row>
    <row r="187" spans="1:34" x14ac:dyDescent="0.25">
      <c r="A187">
        <v>196</v>
      </c>
      <c r="B187" t="s">
        <v>764</v>
      </c>
      <c r="C187" t="s">
        <v>763</v>
      </c>
      <c r="D187" t="s">
        <v>765</v>
      </c>
      <c r="F187" t="s">
        <v>47</v>
      </c>
      <c r="G187" t="s">
        <v>35</v>
      </c>
      <c r="H187" t="s">
        <v>142</v>
      </c>
      <c r="I187" t="s">
        <v>37</v>
      </c>
      <c r="J187" t="s">
        <v>38</v>
      </c>
      <c r="K187" t="s">
        <v>50</v>
      </c>
      <c r="L187" t="s">
        <v>38</v>
      </c>
      <c r="M187" t="s">
        <v>38</v>
      </c>
      <c r="N187" t="s">
        <v>38</v>
      </c>
      <c r="O187" t="s">
        <v>40</v>
      </c>
      <c r="P187" t="s">
        <v>38</v>
      </c>
      <c r="Q187" t="s">
        <v>40</v>
      </c>
      <c r="R187" t="s">
        <v>40</v>
      </c>
      <c r="W187" t="s">
        <v>40</v>
      </c>
      <c r="X187" t="s">
        <v>40</v>
      </c>
      <c r="Y187" t="s">
        <v>40</v>
      </c>
      <c r="Z187" t="s">
        <v>40</v>
      </c>
      <c r="AA187" s="8">
        <v>40000</v>
      </c>
      <c r="AB187" s="8">
        <v>44777</v>
      </c>
      <c r="AC187" t="s">
        <v>41</v>
      </c>
      <c r="AD187" t="s">
        <v>42</v>
      </c>
      <c r="AE187" s="1" t="str">
        <f t="shared" si="3"/>
        <v>11 HIGH STREET RAYLEIGH ESSEX.SS6 7EW</v>
      </c>
      <c r="AF187" s="34" t="str">
        <f>VLOOKUP(C187,'[1]11 2021 - Premises Licences'!$B:$AS,44,FALSE)</f>
        <v>Wheatley</v>
      </c>
      <c r="AG187" s="1" t="str">
        <f>VLOOKUP(C187,'[2]11 2021 - PEOPLE EXPORT'!$A:$C,2,FALSE)</f>
        <v>Carl Watson</v>
      </c>
      <c r="AH187" s="1" t="str">
        <f>VLOOKUP(C187,'[2]11 2021 - PEOPLE EXPORT'!$A:$C,3,FALSE)</f>
        <v>Carl Watson</v>
      </c>
    </row>
    <row r="188" spans="1:34" x14ac:dyDescent="0.25">
      <c r="A188">
        <v>53</v>
      </c>
      <c r="B188" t="s">
        <v>278</v>
      </c>
      <c r="C188" t="s">
        <v>277</v>
      </c>
      <c r="D188" t="s">
        <v>279</v>
      </c>
      <c r="E188" t="s">
        <v>280</v>
      </c>
      <c r="F188" t="s">
        <v>149</v>
      </c>
      <c r="G188" t="s">
        <v>35</v>
      </c>
      <c r="H188" t="s">
        <v>281</v>
      </c>
      <c r="I188" t="s">
        <v>94</v>
      </c>
      <c r="J188" t="s">
        <v>38</v>
      </c>
      <c r="K188" t="s">
        <v>50</v>
      </c>
      <c r="L188" t="s">
        <v>38</v>
      </c>
      <c r="M188" t="s">
        <v>40</v>
      </c>
      <c r="N188" t="s">
        <v>38</v>
      </c>
      <c r="O188" t="s">
        <v>38</v>
      </c>
      <c r="P188" t="s">
        <v>38</v>
      </c>
      <c r="Q188" t="s">
        <v>38</v>
      </c>
      <c r="Z188" t="s">
        <v>38</v>
      </c>
      <c r="AA188" s="8">
        <v>38531</v>
      </c>
      <c r="AB188" s="8">
        <v>44713</v>
      </c>
      <c r="AC188" t="s">
        <v>41</v>
      </c>
      <c r="AD188" t="s">
        <v>42</v>
      </c>
      <c r="AE188" s="1" t="str">
        <f t="shared" si="3"/>
        <v>2-3 APEX COURT 125a PLUMBEROW AVENUE, HOCKLEY ESSEX.SS5 5AT</v>
      </c>
      <c r="AF188" s="34" t="str">
        <f>VLOOKUP(C188,'[1]11 2021 - Premises Licences'!$B:$AS,44,FALSE)</f>
        <v>Hockley North</v>
      </c>
      <c r="AG188" s="1" t="str">
        <f>VLOOKUP(C188,'[2]11 2021 - PEOPLE EXPORT'!$A:$C,2,FALSE)</f>
        <v>SIVAKUMAR KARUPPIYA</v>
      </c>
      <c r="AH188" s="1" t="str">
        <f>VLOOKUP(C188,'[2]11 2021 - PEOPLE EXPORT'!$A:$C,3,FALSE)</f>
        <v>SIVAKUMAR KARUPPIYA</v>
      </c>
    </row>
    <row r="189" spans="1:34" x14ac:dyDescent="0.25">
      <c r="A189">
        <v>197</v>
      </c>
      <c r="B189" t="s">
        <v>767</v>
      </c>
      <c r="C189" t="s">
        <v>766</v>
      </c>
      <c r="D189" t="s">
        <v>768</v>
      </c>
      <c r="E189" t="s">
        <v>98</v>
      </c>
      <c r="F189" t="s">
        <v>99</v>
      </c>
      <c r="G189" t="s">
        <v>35</v>
      </c>
      <c r="H189" t="s">
        <v>769</v>
      </c>
      <c r="I189" t="s">
        <v>88</v>
      </c>
      <c r="J189" t="s">
        <v>38</v>
      </c>
      <c r="K189" t="s">
        <v>50</v>
      </c>
      <c r="L189" t="s">
        <v>38</v>
      </c>
      <c r="M189" t="s">
        <v>38</v>
      </c>
      <c r="N189" t="s">
        <v>38</v>
      </c>
      <c r="O189" t="s">
        <v>38</v>
      </c>
      <c r="P189" t="s">
        <v>40</v>
      </c>
      <c r="R189" t="s">
        <v>40</v>
      </c>
      <c r="S189" t="s">
        <v>40</v>
      </c>
      <c r="T189" t="s">
        <v>40</v>
      </c>
      <c r="U189" t="s">
        <v>40</v>
      </c>
      <c r="W189" t="s">
        <v>40</v>
      </c>
      <c r="X189" t="s">
        <v>40</v>
      </c>
      <c r="Y189" t="s">
        <v>40</v>
      </c>
      <c r="Z189" t="s">
        <v>40</v>
      </c>
      <c r="AA189" s="8">
        <v>39224</v>
      </c>
      <c r="AB189" s="8">
        <v>2958465</v>
      </c>
      <c r="AC189" t="s">
        <v>41</v>
      </c>
      <c r="AD189" t="s">
        <v>42</v>
      </c>
      <c r="AE189" s="1" t="str">
        <f t="shared" si="3"/>
        <v>NEW ROAD GREAT WAKERING SOUTHEND-ON-SEA ESSEX.SS3 0AN</v>
      </c>
      <c r="AF189" s="34" t="str">
        <f>VLOOKUP(C189,'[1]11 2021 - Premises Licences'!$B:$AS,44,FALSE)</f>
        <v>Foulness &amp; The Wakerings</v>
      </c>
      <c r="AG189" s="1" t="e">
        <f>VLOOKUP(C189,'[2]11 2021 - PEOPLE EXPORT'!$A:$C,2,FALSE)</f>
        <v>#N/A</v>
      </c>
      <c r="AH189" s="1" t="e">
        <f>VLOOKUP(C189,'[2]11 2021 - PEOPLE EXPORT'!$A:$C,3,FALSE)</f>
        <v>#N/A</v>
      </c>
    </row>
    <row r="190" spans="1:34" x14ac:dyDescent="0.25">
      <c r="A190">
        <v>198</v>
      </c>
      <c r="B190" t="s">
        <v>771</v>
      </c>
      <c r="C190" t="s">
        <v>770</v>
      </c>
      <c r="D190" t="s">
        <v>196</v>
      </c>
      <c r="E190" t="s">
        <v>690</v>
      </c>
      <c r="F190" t="s">
        <v>34</v>
      </c>
      <c r="G190" t="s">
        <v>35</v>
      </c>
      <c r="H190" t="s">
        <v>772</v>
      </c>
      <c r="I190" t="s">
        <v>88</v>
      </c>
      <c r="J190" t="s">
        <v>38</v>
      </c>
      <c r="K190" t="s">
        <v>50</v>
      </c>
      <c r="L190" t="s">
        <v>38</v>
      </c>
      <c r="M190" t="s">
        <v>38</v>
      </c>
      <c r="N190" t="s">
        <v>38</v>
      </c>
      <c r="O190" t="s">
        <v>38</v>
      </c>
      <c r="P190" t="s">
        <v>40</v>
      </c>
      <c r="Q190" t="s">
        <v>40</v>
      </c>
      <c r="R190" t="s">
        <v>40</v>
      </c>
      <c r="S190" t="s">
        <v>40</v>
      </c>
      <c r="T190" t="s">
        <v>40</v>
      </c>
      <c r="W190" t="s">
        <v>40</v>
      </c>
      <c r="X190" t="s">
        <v>40</v>
      </c>
      <c r="Y190" t="s">
        <v>40</v>
      </c>
      <c r="Z190" t="s">
        <v>40</v>
      </c>
      <c r="AA190" s="8">
        <v>40893</v>
      </c>
      <c r="AB190" s="8">
        <v>44577</v>
      </c>
      <c r="AC190" t="s">
        <v>41</v>
      </c>
      <c r="AD190" t="s">
        <v>42</v>
      </c>
      <c r="AE190" s="1" t="str">
        <f t="shared" si="3"/>
        <v>STAMBRIDGE ROAD STAMBRIDGE ROCHFORD ESSEX.SS4 2AR</v>
      </c>
      <c r="AF190" s="34" t="str">
        <f>VLOOKUP(C190,'[1]11 2021 - Premises Licences'!$B:$AS,44,FALSE)</f>
        <v>Hockley &amp; Ashingdon</v>
      </c>
      <c r="AG190" s="1" t="e">
        <f>VLOOKUP(C190,'[2]11 2021 - PEOPLE EXPORT'!$A:$C,2,FALSE)</f>
        <v>#N/A</v>
      </c>
      <c r="AH190" s="1" t="e">
        <f>VLOOKUP(C190,'[2]11 2021 - PEOPLE EXPORT'!$A:$C,3,FALSE)</f>
        <v>#N/A</v>
      </c>
    </row>
    <row r="191" spans="1:34" x14ac:dyDescent="0.25">
      <c r="A191">
        <v>200</v>
      </c>
      <c r="B191" t="s">
        <v>776</v>
      </c>
      <c r="C191" t="s">
        <v>775</v>
      </c>
      <c r="D191" t="s">
        <v>777</v>
      </c>
      <c r="F191" t="s">
        <v>34</v>
      </c>
      <c r="G191" t="s">
        <v>35</v>
      </c>
      <c r="H191" t="s">
        <v>778</v>
      </c>
      <c r="I191" t="s">
        <v>605</v>
      </c>
      <c r="J191" t="s">
        <v>38</v>
      </c>
      <c r="K191" t="s">
        <v>50</v>
      </c>
      <c r="L191" t="s">
        <v>40</v>
      </c>
      <c r="M191" t="s">
        <v>40</v>
      </c>
      <c r="N191" t="s">
        <v>38</v>
      </c>
      <c r="O191" t="s">
        <v>38</v>
      </c>
      <c r="P191" t="s">
        <v>38</v>
      </c>
      <c r="Z191" t="s">
        <v>38</v>
      </c>
      <c r="AB191" s="8">
        <v>44892</v>
      </c>
      <c r="AC191" t="s">
        <v>41</v>
      </c>
      <c r="AD191" t="s">
        <v>42</v>
      </c>
      <c r="AE191" s="1" t="str">
        <f t="shared" si="3"/>
        <v>111 ASHINGDON ROAD ROCHFORD ESSEX.SS4 1RF</v>
      </c>
      <c r="AF191" s="34" t="str">
        <f>VLOOKUP(C191,'[1]11 2021 - Premises Licences'!$B:$AS,44,FALSE)</f>
        <v>Hawkwell South</v>
      </c>
      <c r="AG191" s="1" t="e">
        <f>VLOOKUP(C191,'[2]11 2021 - PEOPLE EXPORT'!$A:$C,2,FALSE)</f>
        <v>#N/A</v>
      </c>
      <c r="AH191" s="1" t="e">
        <f>VLOOKUP(C191,'[2]11 2021 - PEOPLE EXPORT'!$A:$C,3,FALSE)</f>
        <v>#N/A</v>
      </c>
    </row>
    <row r="192" spans="1:34" x14ac:dyDescent="0.25">
      <c r="A192">
        <v>184</v>
      </c>
      <c r="B192" t="s">
        <v>724</v>
      </c>
      <c r="C192" t="s">
        <v>723</v>
      </c>
      <c r="D192" t="s">
        <v>725</v>
      </c>
      <c r="F192" t="s">
        <v>34</v>
      </c>
      <c r="G192" t="s">
        <v>35</v>
      </c>
      <c r="H192" t="s">
        <v>478</v>
      </c>
      <c r="I192" t="s">
        <v>37</v>
      </c>
      <c r="J192" t="s">
        <v>40</v>
      </c>
      <c r="K192" t="s">
        <v>50</v>
      </c>
      <c r="L192" t="s">
        <v>38</v>
      </c>
      <c r="M192" t="s">
        <v>38</v>
      </c>
      <c r="N192" t="s">
        <v>40</v>
      </c>
      <c r="O192" t="s">
        <v>38</v>
      </c>
      <c r="P192" t="s">
        <v>38</v>
      </c>
      <c r="Z192" t="s">
        <v>38</v>
      </c>
      <c r="AA192" s="8">
        <v>38569</v>
      </c>
      <c r="AB192" s="8">
        <v>44420</v>
      </c>
      <c r="AC192" t="s">
        <v>41</v>
      </c>
      <c r="AD192" t="s">
        <v>42</v>
      </c>
      <c r="AE192" s="1" t="str">
        <f t="shared" si="3"/>
        <v>75 WEST STREET ROCHFORD ESSEX.SS4 1AX</v>
      </c>
      <c r="AF192" s="34" t="str">
        <f>VLOOKUP(C192,'[1]11 2021 - Premises Licences'!$B:$AS,44,FALSE)</f>
        <v>Rochford</v>
      </c>
      <c r="AG192" s="1" t="str">
        <f>VLOOKUP(C192,'[2]11 2021 - PEOPLE EXPORT'!$A:$C,2,FALSE)</f>
        <v>Anwar Hussain</v>
      </c>
      <c r="AH192" s="1" t="str">
        <f>VLOOKUP(C192,'[2]11 2021 - PEOPLE EXPORT'!$A:$C,3,FALSE)</f>
        <v>Memet Ali Kior</v>
      </c>
    </row>
    <row r="193" spans="1:34" x14ac:dyDescent="0.25">
      <c r="A193">
        <v>202</v>
      </c>
      <c r="B193" t="s">
        <v>780</v>
      </c>
      <c r="C193" t="s">
        <v>779</v>
      </c>
      <c r="D193" t="s">
        <v>781</v>
      </c>
      <c r="F193" t="s">
        <v>34</v>
      </c>
      <c r="G193" t="s">
        <v>35</v>
      </c>
      <c r="H193" t="s">
        <v>782</v>
      </c>
      <c r="I193" t="s">
        <v>202</v>
      </c>
      <c r="J193" t="s">
        <v>40</v>
      </c>
      <c r="K193" t="s">
        <v>783</v>
      </c>
      <c r="L193" t="s">
        <v>38</v>
      </c>
      <c r="M193" t="s">
        <v>38</v>
      </c>
      <c r="N193" t="s">
        <v>38</v>
      </c>
      <c r="O193" t="s">
        <v>40</v>
      </c>
      <c r="P193" t="s">
        <v>38</v>
      </c>
      <c r="Q193" t="s">
        <v>40</v>
      </c>
      <c r="R193" t="s">
        <v>40</v>
      </c>
      <c r="S193" t="s">
        <v>40</v>
      </c>
      <c r="U193" t="s">
        <v>40</v>
      </c>
      <c r="W193" t="s">
        <v>40</v>
      </c>
      <c r="X193" t="s">
        <v>40</v>
      </c>
      <c r="Y193" t="s">
        <v>40</v>
      </c>
      <c r="Z193" t="s">
        <v>40</v>
      </c>
      <c r="AB193" s="8">
        <v>44626</v>
      </c>
      <c r="AC193" t="s">
        <v>41</v>
      </c>
      <c r="AD193" t="s">
        <v>42</v>
      </c>
      <c r="AE193" s="1" t="str">
        <f t="shared" si="3"/>
        <v>SUTTON ROAD ROCHFORD ESSEX.SS4 1LQ</v>
      </c>
      <c r="AF193" s="34" t="str">
        <f>VLOOKUP(C193,'[1]11 2021 - Premises Licences'!$B:$AS,44,FALSE)</f>
        <v>Barling and Sutton</v>
      </c>
      <c r="AG193" s="1" t="str">
        <f>VLOOKUP(C193,'[2]11 2021 - PEOPLE EXPORT'!$A:$C,2,FALSE)</f>
        <v>Oliver Tabor</v>
      </c>
      <c r="AH193" s="1" t="str">
        <f>VLOOKUP(C193,'[2]11 2021 - PEOPLE EXPORT'!$A:$C,3,FALSE)</f>
        <v>Tabor Farm Ltd</v>
      </c>
    </row>
    <row r="194" spans="1:34" x14ac:dyDescent="0.25">
      <c r="A194">
        <v>204</v>
      </c>
      <c r="B194" t="s">
        <v>789</v>
      </c>
      <c r="C194" t="s">
        <v>788</v>
      </c>
      <c r="D194" t="s">
        <v>790</v>
      </c>
      <c r="F194" t="s">
        <v>34</v>
      </c>
      <c r="G194" t="s">
        <v>35</v>
      </c>
      <c r="H194" t="s">
        <v>339</v>
      </c>
      <c r="I194" t="s">
        <v>37</v>
      </c>
      <c r="J194" t="s">
        <v>40</v>
      </c>
      <c r="K194" t="s">
        <v>50</v>
      </c>
      <c r="L194" t="s">
        <v>38</v>
      </c>
      <c r="M194" t="s">
        <v>38</v>
      </c>
      <c r="N194" t="s">
        <v>38</v>
      </c>
      <c r="O194" t="s">
        <v>40</v>
      </c>
      <c r="P194" t="s">
        <v>38</v>
      </c>
      <c r="Q194" t="s">
        <v>40</v>
      </c>
      <c r="R194" t="s">
        <v>40</v>
      </c>
      <c r="X194" t="s">
        <v>40</v>
      </c>
      <c r="Z194" t="s">
        <v>38</v>
      </c>
      <c r="AA194" s="8">
        <v>38527</v>
      </c>
      <c r="AB194" s="8">
        <v>44749</v>
      </c>
      <c r="AC194" t="s">
        <v>41</v>
      </c>
      <c r="AD194" t="s">
        <v>42</v>
      </c>
      <c r="AE194" s="1" t="str">
        <f t="shared" si="3"/>
        <v>8 EAST STREET ROCHFORD ESSEX.SS4 1DB</v>
      </c>
      <c r="AF194" s="34" t="str">
        <f>VLOOKUP(C194,'[1]11 2021 - Premises Licences'!$B:$AS,44,FALSE)</f>
        <v>Rochford</v>
      </c>
      <c r="AG194" s="1" t="str">
        <f>VLOOKUP(C194,'[2]11 2021 - PEOPLE EXPORT'!$A:$C,2,FALSE)</f>
        <v>Mohammed Ashik</v>
      </c>
      <c r="AH194" s="1" t="str">
        <f>VLOOKUP(C194,'[2]11 2021 - PEOPLE EXPORT'!$A:$C,3,FALSE)</f>
        <v>Mohammed Ashik</v>
      </c>
    </row>
    <row r="195" spans="1:34" x14ac:dyDescent="0.25">
      <c r="A195">
        <v>205</v>
      </c>
      <c r="B195" t="s">
        <v>792</v>
      </c>
      <c r="C195" t="s">
        <v>791</v>
      </c>
      <c r="D195" t="s">
        <v>793</v>
      </c>
      <c r="F195" t="s">
        <v>47</v>
      </c>
      <c r="G195" t="s">
        <v>35</v>
      </c>
      <c r="H195" t="s">
        <v>794</v>
      </c>
      <c r="I195" t="s">
        <v>94</v>
      </c>
      <c r="J195" t="s">
        <v>38</v>
      </c>
      <c r="K195" t="s">
        <v>50</v>
      </c>
      <c r="L195" t="s">
        <v>38</v>
      </c>
      <c r="M195" t="s">
        <v>40</v>
      </c>
      <c r="N195" t="s">
        <v>38</v>
      </c>
      <c r="O195" t="s">
        <v>38</v>
      </c>
      <c r="P195" t="s">
        <v>38</v>
      </c>
      <c r="W195" t="s">
        <v>38</v>
      </c>
      <c r="X195" t="s">
        <v>38</v>
      </c>
      <c r="Y195" t="s">
        <v>38</v>
      </c>
      <c r="Z195" t="s">
        <v>38</v>
      </c>
      <c r="AA195" s="8">
        <v>40891</v>
      </c>
      <c r="AB195" s="8">
        <v>44573</v>
      </c>
      <c r="AC195" t="s">
        <v>41</v>
      </c>
      <c r="AD195" t="s">
        <v>42</v>
      </c>
      <c r="AE195" s="1" t="str">
        <f t="shared" si="3"/>
        <v>132 LONDON ROAD RAYLEIGH ESSEX.SS6 9BN</v>
      </c>
      <c r="AF195" s="34" t="str">
        <f>VLOOKUP(C195,'[1]11 2021 - Premises Licences'!$B:$AS,44,FALSE)</f>
        <v>Sweyne Park &amp; Grange</v>
      </c>
      <c r="AG195" s="1" t="str">
        <f>VLOOKUP(C195,'[2]11 2021 - PEOPLE EXPORT'!$A:$C,2,FALSE)</f>
        <v>Mrs Mary McNaught</v>
      </c>
      <c r="AH195" s="1" t="str">
        <f>VLOOKUP(C195,'[2]11 2021 - PEOPLE EXPORT'!$A:$C,3,FALSE)</f>
        <v>Tesco Stores Ltd</v>
      </c>
    </row>
    <row r="196" spans="1:34" x14ac:dyDescent="0.25">
      <c r="A196">
        <v>502</v>
      </c>
      <c r="B196" t="s">
        <v>821</v>
      </c>
      <c r="C196" t="s">
        <v>820</v>
      </c>
      <c r="D196" t="s">
        <v>621</v>
      </c>
      <c r="F196" t="s">
        <v>34</v>
      </c>
      <c r="G196" t="s">
        <v>35</v>
      </c>
      <c r="H196" t="s">
        <v>622</v>
      </c>
      <c r="I196" t="s">
        <v>822</v>
      </c>
      <c r="J196" t="s">
        <v>38</v>
      </c>
      <c r="L196" t="s">
        <v>38</v>
      </c>
      <c r="M196" t="s">
        <v>40</v>
      </c>
      <c r="N196" t="s">
        <v>38</v>
      </c>
      <c r="O196" t="s">
        <v>38</v>
      </c>
      <c r="P196" t="s">
        <v>38</v>
      </c>
      <c r="Q196" t="s">
        <v>38</v>
      </c>
      <c r="R196" t="s">
        <v>38</v>
      </c>
      <c r="S196" t="s">
        <v>38</v>
      </c>
      <c r="T196" t="s">
        <v>38</v>
      </c>
      <c r="U196" t="s">
        <v>38</v>
      </c>
      <c r="V196" t="s">
        <v>38</v>
      </c>
      <c r="W196" t="s">
        <v>38</v>
      </c>
      <c r="X196" t="s">
        <v>38</v>
      </c>
      <c r="Y196" t="s">
        <v>38</v>
      </c>
      <c r="Z196" t="s">
        <v>38</v>
      </c>
      <c r="AA196" s="8">
        <v>43803</v>
      </c>
      <c r="AB196" s="8">
        <v>44534</v>
      </c>
      <c r="AC196" t="s">
        <v>41</v>
      </c>
      <c r="AD196" t="s">
        <v>42</v>
      </c>
      <c r="AE196" s="1" t="str">
        <f t="shared" si="3"/>
        <v>BACK LANE ROCHFORD ESSEX.SS4 1AY</v>
      </c>
      <c r="AF196" s="34" t="str">
        <f>VLOOKUP(C196,'[1]11 2021 - Premises Licences'!$B:$AS,44,FALSE)</f>
        <v xml:space="preserve">Roche South	</v>
      </c>
      <c r="AG196" s="1" t="str">
        <f>VLOOKUP(C196,'[2]11 2021 - PEOPLE EXPORT'!$A:$C,2,FALSE)</f>
        <v xml:space="preserve">Adam Hall </v>
      </c>
      <c r="AH196" s="1" t="str">
        <f>VLOOKUP(C196,'[2]11 2021 - PEOPLE EXPORT'!$A:$C,3,FALSE)</f>
        <v xml:space="preserve">The Altgrain Co Ltd </v>
      </c>
    </row>
    <row r="197" spans="1:34" x14ac:dyDescent="0.25">
      <c r="A197">
        <v>521</v>
      </c>
      <c r="B197" t="s">
        <v>1179</v>
      </c>
      <c r="C197" t="s">
        <v>1180</v>
      </c>
      <c r="D197" t="s">
        <v>557</v>
      </c>
      <c r="E197" t="s">
        <v>43</v>
      </c>
      <c r="F197" t="s">
        <v>43</v>
      </c>
      <c r="G197" t="s">
        <v>64</v>
      </c>
      <c r="H197" t="s">
        <v>772</v>
      </c>
      <c r="I197" t="s">
        <v>1181</v>
      </c>
      <c r="L197" t="s">
        <v>38</v>
      </c>
      <c r="M197" t="s">
        <v>38</v>
      </c>
      <c r="N197" t="s">
        <v>38</v>
      </c>
      <c r="O197" t="s">
        <v>40</v>
      </c>
      <c r="P197" t="s">
        <v>40</v>
      </c>
      <c r="Q197" t="s">
        <v>40</v>
      </c>
      <c r="R197" t="s">
        <v>40</v>
      </c>
      <c r="S197" t="s">
        <v>38</v>
      </c>
      <c r="T197" t="s">
        <v>38</v>
      </c>
      <c r="U197" t="s">
        <v>38</v>
      </c>
      <c r="V197" t="s">
        <v>38</v>
      </c>
      <c r="W197" t="s">
        <v>38</v>
      </c>
      <c r="X197" t="s">
        <v>40</v>
      </c>
      <c r="Y197" t="s">
        <v>38</v>
      </c>
      <c r="Z197" t="s">
        <v>38</v>
      </c>
      <c r="AA197" s="8">
        <v>44429</v>
      </c>
      <c r="AB197" s="8">
        <v>44793</v>
      </c>
      <c r="AC197" t="s">
        <v>41</v>
      </c>
      <c r="AD197" t="s">
        <v>42</v>
      </c>
      <c r="AE197" s="1" t="str">
        <f t="shared" si="3"/>
        <v>Stambridge Road Rochford Rochford Essex.SS4 2AR</v>
      </c>
      <c r="AF197" s="34" t="s">
        <v>1219</v>
      </c>
      <c r="AG197" s="1" t="str">
        <f>VLOOKUP(C197,'[2]11 2021 - PEOPLE EXPORT'!$A:$C,2,FALSE)</f>
        <v>Andrew Conroy</v>
      </c>
      <c r="AH197" s="1" t="str">
        <f>VLOOKUP(C197,'[2]11 2021 - PEOPLE EXPORT'!$A:$C,3,FALSE)</f>
        <v>Andrew Conroy and Amanda Conroy</v>
      </c>
    </row>
    <row r="198" spans="1:34" x14ac:dyDescent="0.25">
      <c r="A198">
        <v>103</v>
      </c>
      <c r="B198" t="s">
        <v>1119</v>
      </c>
      <c r="C198" t="s">
        <v>455</v>
      </c>
      <c r="D198" t="s">
        <v>1135</v>
      </c>
      <c r="F198" t="s">
        <v>47</v>
      </c>
      <c r="G198" t="s">
        <v>35</v>
      </c>
      <c r="H198" t="s">
        <v>457</v>
      </c>
      <c r="I198" t="s">
        <v>37</v>
      </c>
      <c r="J198" t="s">
        <v>38</v>
      </c>
      <c r="K198" t="s">
        <v>50</v>
      </c>
      <c r="L198" t="s">
        <v>38</v>
      </c>
      <c r="M198" t="s">
        <v>38</v>
      </c>
      <c r="N198" t="s">
        <v>38</v>
      </c>
      <c r="O198" t="s">
        <v>40</v>
      </c>
      <c r="P198" t="s">
        <v>38</v>
      </c>
      <c r="Q198" t="s">
        <v>40</v>
      </c>
      <c r="R198" t="s">
        <v>40</v>
      </c>
      <c r="T198" t="s">
        <v>40</v>
      </c>
      <c r="U198" t="s">
        <v>40</v>
      </c>
      <c r="W198" t="s">
        <v>40</v>
      </c>
      <c r="X198" t="s">
        <v>40</v>
      </c>
      <c r="Y198" t="s">
        <v>40</v>
      </c>
      <c r="Z198" t="s">
        <v>38</v>
      </c>
      <c r="AA198" s="8">
        <v>42187</v>
      </c>
      <c r="AB198" s="8">
        <v>44744</v>
      </c>
      <c r="AC198" t="s">
        <v>41</v>
      </c>
      <c r="AD198" t="s">
        <v>42</v>
      </c>
      <c r="AE198" s="1" t="str">
        <f t="shared" si="3"/>
        <v>LOWER BARN FARM, LONDON RD RAYLEIGH ESSEX.SS6 9ET</v>
      </c>
      <c r="AF198" s="34" t="str">
        <f>VLOOKUP(C198,'[1]11 2021 - Premises Licences'!$B:$AS,44,FALSE)</f>
        <v>Downhall &amp; Rawreth</v>
      </c>
      <c r="AG198" s="1" t="str">
        <f>VLOOKUP(C198,'[2]11 2021 - PEOPLE EXPORT'!$A:$C,2,FALSE)</f>
        <v>Katie Deane</v>
      </c>
      <c r="AH198" s="1" t="str">
        <f>VLOOKUP(C198,'[2]11 2021 - PEOPLE EXPORT'!$A:$C,3,FALSE)</f>
        <v>Eva UK Ltd</v>
      </c>
    </row>
    <row r="199" spans="1:34" x14ac:dyDescent="0.25">
      <c r="A199">
        <v>100</v>
      </c>
      <c r="B199" t="s">
        <v>448</v>
      </c>
      <c r="C199" t="s">
        <v>447</v>
      </c>
      <c r="D199" t="s">
        <v>236</v>
      </c>
      <c r="F199" t="s">
        <v>34</v>
      </c>
      <c r="G199" t="s">
        <v>35</v>
      </c>
      <c r="H199" t="s">
        <v>449</v>
      </c>
      <c r="I199" t="s">
        <v>202</v>
      </c>
      <c r="J199" t="s">
        <v>40</v>
      </c>
      <c r="K199" t="s">
        <v>154</v>
      </c>
      <c r="L199" t="s">
        <v>38</v>
      </c>
      <c r="M199" t="s">
        <v>38</v>
      </c>
      <c r="N199" t="s">
        <v>38</v>
      </c>
      <c r="O199" t="s">
        <v>40</v>
      </c>
      <c r="P199" t="s">
        <v>38</v>
      </c>
      <c r="Q199" t="s">
        <v>40</v>
      </c>
      <c r="R199" t="s">
        <v>40</v>
      </c>
      <c r="T199" t="s">
        <v>40</v>
      </c>
      <c r="U199" t="s">
        <v>40</v>
      </c>
      <c r="W199" t="s">
        <v>40</v>
      </c>
      <c r="X199" t="s">
        <v>40</v>
      </c>
      <c r="Y199" t="s">
        <v>40</v>
      </c>
      <c r="Z199" t="s">
        <v>40</v>
      </c>
      <c r="AA199" s="8">
        <v>38589</v>
      </c>
      <c r="AB199" s="8">
        <v>44803</v>
      </c>
      <c r="AC199" t="s">
        <v>41</v>
      </c>
      <c r="AD199" t="s">
        <v>42</v>
      </c>
      <c r="AE199" s="1" t="str">
        <f t="shared" si="3"/>
        <v>HALL ROAD ROCHFORD ESSEX.SS4 1PL</v>
      </c>
      <c r="AF199" s="34" t="str">
        <f>VLOOKUP(C199,'[1]11 2021 - Premises Licences'!$B:$AS,44,FALSE)</f>
        <v>Rochford</v>
      </c>
      <c r="AG199" s="1" t="str">
        <f>VLOOKUP(C199,'[2]11 2021 - PEOPLE EXPORT'!$A:$C,2,FALSE)</f>
        <v>Gillian Esme KEDDIE</v>
      </c>
      <c r="AH199" s="1" t="str">
        <f>VLOOKUP(C199,'[2]11 2021 - PEOPLE EXPORT'!$A:$C,3,FALSE)</f>
        <v>Gillian Esme KEDDIE</v>
      </c>
    </row>
    <row r="200" spans="1:34" x14ac:dyDescent="0.25">
      <c r="A200">
        <v>508</v>
      </c>
      <c r="B200" t="s">
        <v>139</v>
      </c>
      <c r="C200" t="s">
        <v>138</v>
      </c>
      <c r="D200" t="s">
        <v>140</v>
      </c>
      <c r="E200" t="s">
        <v>47</v>
      </c>
      <c r="G200" t="s">
        <v>35</v>
      </c>
      <c r="H200" t="s">
        <v>141</v>
      </c>
      <c r="I200" t="s">
        <v>130</v>
      </c>
      <c r="J200" t="s">
        <v>38</v>
      </c>
      <c r="K200" t="s">
        <v>50</v>
      </c>
      <c r="L200" t="s">
        <v>38</v>
      </c>
      <c r="M200" t="s">
        <v>38</v>
      </c>
      <c r="N200" t="s">
        <v>38</v>
      </c>
      <c r="O200" t="s">
        <v>40</v>
      </c>
      <c r="P200" t="s">
        <v>38</v>
      </c>
      <c r="Q200" t="s">
        <v>40</v>
      </c>
      <c r="R200" t="s">
        <v>40</v>
      </c>
      <c r="S200" t="s">
        <v>38</v>
      </c>
      <c r="T200" t="s">
        <v>38</v>
      </c>
      <c r="U200" t="s">
        <v>38</v>
      </c>
      <c r="V200" t="s">
        <v>38</v>
      </c>
      <c r="W200" t="s">
        <v>40</v>
      </c>
      <c r="X200" t="s">
        <v>40</v>
      </c>
      <c r="Y200" t="s">
        <v>40</v>
      </c>
      <c r="Z200" t="s">
        <v>38</v>
      </c>
      <c r="AA200" s="8">
        <v>44021</v>
      </c>
      <c r="AB200" s="8">
        <v>44751</v>
      </c>
      <c r="AC200" t="s">
        <v>41</v>
      </c>
      <c r="AD200" t="s">
        <v>42</v>
      </c>
      <c r="AE200" s="1" t="str">
        <f t="shared" si="3"/>
        <v>131 HIGH STREET RAYLEIGH ESSEX.SS6 7QA</v>
      </c>
      <c r="AF200" s="34" t="str">
        <f>VLOOKUP(C200,'[1]11 2021 - Premises Licences'!$B:$AS,44,FALSE)</f>
        <v xml:space="preserve">Trinity	</v>
      </c>
      <c r="AG200" s="1" t="str">
        <f>VLOOKUP(C200,'[2]11 2021 - PEOPLE EXPORT'!$A:$C,2,FALSE)</f>
        <v>Leo Molossi</v>
      </c>
      <c r="AH200" s="1" t="str">
        <f>VLOOKUP(C200,'[2]11 2021 - PEOPLE EXPORT'!$A:$C,3,FALSE)</f>
        <v>Molossi Leisure Ltd</v>
      </c>
    </row>
    <row r="201" spans="1:34" x14ac:dyDescent="0.25">
      <c r="A201">
        <v>4</v>
      </c>
      <c r="B201" t="s">
        <v>59</v>
      </c>
      <c r="C201" t="s">
        <v>58</v>
      </c>
      <c r="D201" t="s">
        <v>60</v>
      </c>
      <c r="F201" t="s">
        <v>61</v>
      </c>
      <c r="G201" t="s">
        <v>35</v>
      </c>
      <c r="H201" t="s">
        <v>62</v>
      </c>
      <c r="I201" t="s">
        <v>63</v>
      </c>
      <c r="J201" t="s">
        <v>40</v>
      </c>
      <c r="K201" t="s">
        <v>57</v>
      </c>
      <c r="L201" t="s">
        <v>38</v>
      </c>
      <c r="M201" t="s">
        <v>38</v>
      </c>
      <c r="N201" t="s">
        <v>38</v>
      </c>
      <c r="O201" t="s">
        <v>40</v>
      </c>
      <c r="P201" t="s">
        <v>38</v>
      </c>
      <c r="R201" t="s">
        <v>40</v>
      </c>
      <c r="W201" t="s">
        <v>40</v>
      </c>
      <c r="X201" t="s">
        <v>40</v>
      </c>
      <c r="Y201" t="s">
        <v>38</v>
      </c>
      <c r="Z201" t="s">
        <v>38</v>
      </c>
      <c r="AA201" s="8">
        <v>38552</v>
      </c>
      <c r="AB201" s="8">
        <v>44773</v>
      </c>
      <c r="AC201" t="s">
        <v>41</v>
      </c>
      <c r="AD201" t="s">
        <v>42</v>
      </c>
      <c r="AE201" s="1" t="str">
        <f t="shared" si="3"/>
        <v>23 HIGH STREET GT. WAKERING ESSEX.SS3 0EF</v>
      </c>
      <c r="AF201" s="34" t="str">
        <f>VLOOKUP(C201,'[1]11 2021 - Premises Licences'!$B:$AS,44,FALSE)</f>
        <v>Foulness &amp; The Wakerings</v>
      </c>
      <c r="AG201" s="1" t="str">
        <f>VLOOKUP(C201,'[2]11 2021 - PEOPLE EXPORT'!$A:$C,2,FALSE)</f>
        <v>Lori Pearmain</v>
      </c>
      <c r="AH201" s="1" t="str">
        <f>VLOOKUP(C201,'[2]11 2021 - PEOPLE EXPORT'!$A:$C,3,FALSE)</f>
        <v xml:space="preserve">Fine Build Homes Ltd </v>
      </c>
    </row>
    <row r="202" spans="1:34" x14ac:dyDescent="0.25">
      <c r="A202">
        <v>223</v>
      </c>
      <c r="B202" t="s">
        <v>638</v>
      </c>
      <c r="C202" t="s">
        <v>637</v>
      </c>
      <c r="D202" t="s">
        <v>639</v>
      </c>
      <c r="F202" t="s">
        <v>47</v>
      </c>
      <c r="G202" t="s">
        <v>35</v>
      </c>
      <c r="H202" t="s">
        <v>441</v>
      </c>
      <c r="I202" t="s">
        <v>37</v>
      </c>
      <c r="J202" t="s">
        <v>38</v>
      </c>
      <c r="K202" t="s">
        <v>299</v>
      </c>
      <c r="L202" t="s">
        <v>38</v>
      </c>
      <c r="M202" t="s">
        <v>38</v>
      </c>
      <c r="N202" t="s">
        <v>38</v>
      </c>
      <c r="O202" t="s">
        <v>40</v>
      </c>
      <c r="P202" t="s">
        <v>38</v>
      </c>
      <c r="Q202" t="s">
        <v>38</v>
      </c>
      <c r="R202" t="s">
        <v>38</v>
      </c>
      <c r="W202" t="s">
        <v>40</v>
      </c>
      <c r="X202" t="s">
        <v>40</v>
      </c>
      <c r="Y202" t="s">
        <v>40</v>
      </c>
      <c r="Z202" t="s">
        <v>40</v>
      </c>
      <c r="AA202" s="8">
        <v>42870</v>
      </c>
      <c r="AB202" s="8">
        <v>44696</v>
      </c>
      <c r="AC202" t="s">
        <v>41</v>
      </c>
      <c r="AD202" t="s">
        <v>42</v>
      </c>
      <c r="AE202" s="1" t="str">
        <f t="shared" si="3"/>
        <v>2E EASTWOOD ROAD RAYLEIGH ESSEX.SS6 7JQ</v>
      </c>
      <c r="AF202" s="34" t="str">
        <f>VLOOKUP(C202,'[1]11 2021 - Premises Licences'!$B:$AS,44,FALSE)</f>
        <v>Wheatley</v>
      </c>
      <c r="AG202" s="1" t="str">
        <f>VLOOKUP(C202,'[2]11 2021 - PEOPLE EXPORT'!$A:$C,2,FALSE)</f>
        <v>Dean Kermack</v>
      </c>
      <c r="AH202" s="1" t="str">
        <f>VLOOKUP(C202,'[2]11 2021 - PEOPLE EXPORT'!$A:$C,3,FALSE)</f>
        <v>Dean Kermack</v>
      </c>
    </row>
    <row r="203" spans="1:34" x14ac:dyDescent="0.25">
      <c r="A203">
        <v>206</v>
      </c>
      <c r="B203" t="s">
        <v>796</v>
      </c>
      <c r="C203" t="s">
        <v>795</v>
      </c>
      <c r="D203" t="s">
        <v>797</v>
      </c>
      <c r="F203" t="s">
        <v>34</v>
      </c>
      <c r="G203" t="s">
        <v>35</v>
      </c>
      <c r="H203" t="s">
        <v>759</v>
      </c>
      <c r="I203" t="s">
        <v>293</v>
      </c>
      <c r="J203" t="s">
        <v>38</v>
      </c>
      <c r="K203" t="s">
        <v>798</v>
      </c>
      <c r="L203" t="s">
        <v>38</v>
      </c>
      <c r="M203" t="s">
        <v>38</v>
      </c>
      <c r="N203" t="s">
        <v>38</v>
      </c>
      <c r="O203" t="s">
        <v>38</v>
      </c>
      <c r="P203" t="s">
        <v>40</v>
      </c>
      <c r="Q203" t="s">
        <v>40</v>
      </c>
      <c r="W203" t="s">
        <v>38</v>
      </c>
      <c r="X203" t="s">
        <v>38</v>
      </c>
      <c r="Y203" t="s">
        <v>38</v>
      </c>
      <c r="Z203" t="s">
        <v>38</v>
      </c>
      <c r="AA203" s="8">
        <v>38566</v>
      </c>
      <c r="AB203" s="8">
        <v>44878</v>
      </c>
      <c r="AC203" t="s">
        <v>41</v>
      </c>
      <c r="AD203" t="s">
        <v>42</v>
      </c>
      <c r="AE203" s="1" t="str">
        <f t="shared" si="3"/>
        <v>31 WEST STREET ROCHFORD ESSEX.SS4 1BE</v>
      </c>
      <c r="AF203" s="34" t="str">
        <f>VLOOKUP(C203,'[1]11 2021 - Premises Licences'!$B:$AS,44,FALSE)</f>
        <v>Rochford</v>
      </c>
      <c r="AG203" s="1" t="e">
        <f>VLOOKUP(C203,'[2]11 2021 - PEOPLE EXPORT'!$A:$C,2,FALSE)</f>
        <v>#N/A</v>
      </c>
      <c r="AH203" s="1" t="e">
        <f>VLOOKUP(C203,'[2]11 2021 - PEOPLE EXPORT'!$A:$C,3,FALSE)</f>
        <v>#N/A</v>
      </c>
    </row>
    <row r="204" spans="1:34" x14ac:dyDescent="0.25">
      <c r="A204">
        <v>207</v>
      </c>
      <c r="B204" t="s">
        <v>800</v>
      </c>
      <c r="C204" t="s">
        <v>799</v>
      </c>
      <c r="D204" t="s">
        <v>801</v>
      </c>
      <c r="E204" t="s">
        <v>191</v>
      </c>
      <c r="F204" t="s">
        <v>34</v>
      </c>
      <c r="G204" t="s">
        <v>35</v>
      </c>
      <c r="H204" t="s">
        <v>802</v>
      </c>
      <c r="I204" t="s">
        <v>605</v>
      </c>
      <c r="J204" t="s">
        <v>38</v>
      </c>
      <c r="K204" t="s">
        <v>50</v>
      </c>
      <c r="L204" t="s">
        <v>40</v>
      </c>
      <c r="M204" t="s">
        <v>40</v>
      </c>
      <c r="N204" t="s">
        <v>38</v>
      </c>
      <c r="O204" t="s">
        <v>38</v>
      </c>
      <c r="P204" t="s">
        <v>38</v>
      </c>
      <c r="Q204" t="s">
        <v>40</v>
      </c>
      <c r="R204" t="s">
        <v>38</v>
      </c>
      <c r="S204" t="s">
        <v>38</v>
      </c>
      <c r="T204" t="s">
        <v>38</v>
      </c>
      <c r="U204" t="s">
        <v>38</v>
      </c>
      <c r="V204" t="s">
        <v>38</v>
      </c>
      <c r="W204" t="s">
        <v>38</v>
      </c>
      <c r="X204" t="s">
        <v>38</v>
      </c>
      <c r="Y204" t="s">
        <v>38</v>
      </c>
      <c r="Z204" t="s">
        <v>38</v>
      </c>
      <c r="AA204" s="8">
        <v>39645</v>
      </c>
      <c r="AB204" s="8">
        <v>44788</v>
      </c>
      <c r="AC204" t="s">
        <v>41</v>
      </c>
      <c r="AD204" t="s">
        <v>42</v>
      </c>
      <c r="AE204" s="1" t="str">
        <f t="shared" si="3"/>
        <v>ROCHFORD BUSINESS PARK CHERRY ORCHARD WAY ROCHFORD ESSEX.SS4 1GP</v>
      </c>
      <c r="AF204" s="34" t="str">
        <f>VLOOKUP(C204,'[1]11 2021 - Premises Licences'!$B:$AS,44,FALSE)</f>
        <v>Rochford</v>
      </c>
      <c r="AG204" s="1" t="str">
        <f>VLOOKUP(C204,'[2]11 2021 - PEOPLE EXPORT'!$A:$C,2,FALSE)</f>
        <v>Kurtis Simon Back</v>
      </c>
      <c r="AH204" s="1" t="str">
        <f>VLOOKUP(C204,'[2]11 2021 - PEOPLE EXPORT'!$A:$C,3,FALSE)</f>
        <v>Toomey (Southend) Ltd</v>
      </c>
    </row>
    <row r="205" spans="1:34" x14ac:dyDescent="0.25">
      <c r="A205">
        <v>208</v>
      </c>
      <c r="B205" t="s">
        <v>804</v>
      </c>
      <c r="C205" t="s">
        <v>803</v>
      </c>
      <c r="D205" t="s">
        <v>805</v>
      </c>
      <c r="F205" t="s">
        <v>47</v>
      </c>
      <c r="G205" t="s">
        <v>35</v>
      </c>
      <c r="H205" t="s">
        <v>806</v>
      </c>
      <c r="I205" t="s">
        <v>56</v>
      </c>
      <c r="J205" t="s">
        <v>40</v>
      </c>
      <c r="K205" t="s">
        <v>154</v>
      </c>
      <c r="L205" t="s">
        <v>38</v>
      </c>
      <c r="M205" t="s">
        <v>38</v>
      </c>
      <c r="N205" t="s">
        <v>38</v>
      </c>
      <c r="O205" t="s">
        <v>40</v>
      </c>
      <c r="P205" t="s">
        <v>38</v>
      </c>
      <c r="Q205" t="s">
        <v>40</v>
      </c>
      <c r="R205" t="s">
        <v>40</v>
      </c>
      <c r="T205" t="s">
        <v>40</v>
      </c>
      <c r="W205" t="s">
        <v>40</v>
      </c>
      <c r="X205" t="s">
        <v>40</v>
      </c>
      <c r="Y205" t="s">
        <v>40</v>
      </c>
      <c r="Z205" t="s">
        <v>40</v>
      </c>
      <c r="AA205" s="8">
        <v>39500</v>
      </c>
      <c r="AB205" s="8">
        <v>44645</v>
      </c>
      <c r="AC205" t="s">
        <v>41</v>
      </c>
      <c r="AD205" t="s">
        <v>42</v>
      </c>
      <c r="AE205" s="1" t="str">
        <f t="shared" si="3"/>
        <v>DOWNHALL ROAD RAYLEIGH ESSEX.SS6 9JF</v>
      </c>
      <c r="AF205" s="34" t="str">
        <f>VLOOKUP(C205,'[1]11 2021 - Premises Licences'!$B:$AS,44,FALSE)</f>
        <v>Sweyne Park &amp; Grange</v>
      </c>
      <c r="AG205" s="1" t="str">
        <f>VLOOKUP(C205,'[2]11 2021 - PEOPLE EXPORT'!$A:$C,2,FALSE)</f>
        <v>Adam Graham Crane</v>
      </c>
      <c r="AH205" s="1" t="str">
        <f>VLOOKUP(C205,'[2]11 2021 - PEOPLE EXPORT'!$A:$C,3,FALSE)</f>
        <v>Greene King Retailing Ltd</v>
      </c>
    </row>
    <row r="206" spans="1:34" x14ac:dyDescent="0.25">
      <c r="A206">
        <v>84</v>
      </c>
      <c r="B206" t="s">
        <v>396</v>
      </c>
      <c r="C206" t="s">
        <v>395</v>
      </c>
      <c r="D206" t="s">
        <v>397</v>
      </c>
      <c r="F206" t="s">
        <v>149</v>
      </c>
      <c r="G206" t="s">
        <v>35</v>
      </c>
      <c r="H206" t="s">
        <v>389</v>
      </c>
      <c r="I206" t="s">
        <v>37</v>
      </c>
      <c r="J206" t="s">
        <v>40</v>
      </c>
      <c r="K206" t="s">
        <v>50</v>
      </c>
      <c r="L206" t="s">
        <v>38</v>
      </c>
      <c r="M206" t="s">
        <v>38</v>
      </c>
      <c r="N206" t="s">
        <v>40</v>
      </c>
      <c r="O206" t="s">
        <v>38</v>
      </c>
      <c r="P206" t="s">
        <v>38</v>
      </c>
      <c r="Q206" t="s">
        <v>38</v>
      </c>
      <c r="Z206" t="s">
        <v>38</v>
      </c>
      <c r="AA206" s="8">
        <v>42168</v>
      </c>
      <c r="AB206" s="8">
        <v>44716</v>
      </c>
      <c r="AC206" t="s">
        <v>41</v>
      </c>
      <c r="AD206" t="s">
        <v>42</v>
      </c>
      <c r="AE206" s="1" t="str">
        <f t="shared" si="3"/>
        <v>42 SPA ROAD HOCKLEY ESSEX.SS5 4PH</v>
      </c>
      <c r="AF206" s="34" t="str">
        <f>VLOOKUP(C206,'[1]11 2021 - Premises Licences'!$B:$AS,44,FALSE)</f>
        <v xml:space="preserve">Hockley	</v>
      </c>
      <c r="AG206" s="1" t="str">
        <f>VLOOKUP(C206,'[2]11 2021 - PEOPLE EXPORT'!$A:$C,2,FALSE)</f>
        <v>Emre Kars</v>
      </c>
      <c r="AH206" s="1" t="str">
        <f>VLOOKUP(C206,'[2]11 2021 - PEOPLE EXPORT'!$A:$C,3,FALSE)</f>
        <v>Emre Kars</v>
      </c>
    </row>
    <row r="207" spans="1:34" x14ac:dyDescent="0.25">
      <c r="A207">
        <v>515</v>
      </c>
      <c r="B207" t="s">
        <v>1117</v>
      </c>
      <c r="C207" t="s">
        <v>1126</v>
      </c>
      <c r="D207" t="s">
        <v>1133</v>
      </c>
      <c r="E207" t="s">
        <v>34</v>
      </c>
      <c r="G207" t="s">
        <v>35</v>
      </c>
      <c r="H207" t="s">
        <v>245</v>
      </c>
      <c r="I207" t="s">
        <v>130</v>
      </c>
      <c r="J207" t="s">
        <v>38</v>
      </c>
      <c r="L207" t="s">
        <v>38</v>
      </c>
      <c r="M207" t="s">
        <v>38</v>
      </c>
      <c r="N207" t="s">
        <v>38</v>
      </c>
      <c r="O207" t="s">
        <v>40</v>
      </c>
      <c r="P207" t="s">
        <v>38</v>
      </c>
      <c r="Q207" t="s">
        <v>38</v>
      </c>
      <c r="R207" t="s">
        <v>40</v>
      </c>
      <c r="S207" t="s">
        <v>38</v>
      </c>
      <c r="T207" t="s">
        <v>38</v>
      </c>
      <c r="U207" t="s">
        <v>38</v>
      </c>
      <c r="V207" t="s">
        <v>38</v>
      </c>
      <c r="W207" t="s">
        <v>40</v>
      </c>
      <c r="X207" t="s">
        <v>40</v>
      </c>
      <c r="Y207" t="s">
        <v>38</v>
      </c>
      <c r="Z207" t="s">
        <v>38</v>
      </c>
      <c r="AA207" s="8">
        <v>44293</v>
      </c>
      <c r="AB207" s="8">
        <v>44658</v>
      </c>
      <c r="AC207" t="s">
        <v>41</v>
      </c>
      <c r="AD207" t="s">
        <v>42</v>
      </c>
      <c r="AE207" s="1" t="str">
        <f t="shared" si="3"/>
        <v>16 GOLDEN CROSS PARADE ROCHFORD ESSEX.SS4 1UB</v>
      </c>
      <c r="AF207" s="34" t="s">
        <v>1219</v>
      </c>
      <c r="AG207" s="1" t="str">
        <f>VLOOKUP(C207,'[2]11 2021 - PEOPLE EXPORT'!$A:$C,2,FALSE)</f>
        <v>Steven Pegg</v>
      </c>
      <c r="AH207" s="1" t="str">
        <f>VLOOKUP(C207,'[2]11 2021 - PEOPLE EXPORT'!$A:$C,3,FALSE)</f>
        <v>County Ales Ltd</v>
      </c>
    </row>
    <row r="208" spans="1:34" x14ac:dyDescent="0.25">
      <c r="A208">
        <v>209</v>
      </c>
      <c r="B208" t="s">
        <v>808</v>
      </c>
      <c r="C208" t="s">
        <v>807</v>
      </c>
      <c r="D208" t="s">
        <v>408</v>
      </c>
      <c r="E208" t="s">
        <v>68</v>
      </c>
      <c r="F208" t="s">
        <v>149</v>
      </c>
      <c r="G208" t="s">
        <v>35</v>
      </c>
      <c r="H208" t="s">
        <v>409</v>
      </c>
      <c r="I208" t="s">
        <v>348</v>
      </c>
      <c r="J208" t="s">
        <v>40</v>
      </c>
      <c r="K208" t="s">
        <v>50</v>
      </c>
      <c r="L208" t="s">
        <v>38</v>
      </c>
      <c r="M208" t="s">
        <v>38</v>
      </c>
      <c r="N208" t="s">
        <v>38</v>
      </c>
      <c r="O208" t="s">
        <v>40</v>
      </c>
      <c r="P208" t="s">
        <v>38</v>
      </c>
      <c r="R208" t="s">
        <v>40</v>
      </c>
      <c r="W208" t="s">
        <v>40</v>
      </c>
      <c r="X208" t="s">
        <v>40</v>
      </c>
      <c r="Y208" t="s">
        <v>40</v>
      </c>
      <c r="Z208" t="s">
        <v>40</v>
      </c>
      <c r="AB208" s="8">
        <v>44725</v>
      </c>
      <c r="AC208" t="s">
        <v>41</v>
      </c>
      <c r="AD208" t="s">
        <v>350</v>
      </c>
      <c r="AE208" s="1" t="str">
        <f t="shared" si="3"/>
        <v>POOLES LANE HULLBRIDGE HOCKLEY ESSEX.SS5 6PA</v>
      </c>
      <c r="AF208" s="34" t="s">
        <v>1219</v>
      </c>
      <c r="AG208" s="1" t="e">
        <f>VLOOKUP(C208,'[2]11 2021 - PEOPLE EXPORT'!$A:$C,2,FALSE)</f>
        <v>#N/A</v>
      </c>
      <c r="AH208" s="1" t="e">
        <f>VLOOKUP(C208,'[2]11 2021 - PEOPLE EXPORT'!$A:$C,3,FALSE)</f>
        <v>#N/A</v>
      </c>
    </row>
    <row r="209" spans="1:34" x14ac:dyDescent="0.25">
      <c r="A209">
        <v>211</v>
      </c>
      <c r="B209" t="s">
        <v>810</v>
      </c>
      <c r="C209" t="s">
        <v>809</v>
      </c>
      <c r="D209" t="s">
        <v>811</v>
      </c>
      <c r="F209" t="s">
        <v>34</v>
      </c>
      <c r="G209" t="s">
        <v>35</v>
      </c>
      <c r="H209" t="s">
        <v>812</v>
      </c>
      <c r="I209" t="s">
        <v>56</v>
      </c>
      <c r="J209" t="s">
        <v>40</v>
      </c>
      <c r="K209" t="s">
        <v>50</v>
      </c>
      <c r="L209" t="s">
        <v>38</v>
      </c>
      <c r="M209" t="s">
        <v>38</v>
      </c>
      <c r="N209" t="s">
        <v>38</v>
      </c>
      <c r="O209" t="s">
        <v>40</v>
      </c>
      <c r="P209" t="s">
        <v>38</v>
      </c>
      <c r="Q209" t="s">
        <v>40</v>
      </c>
      <c r="R209" t="s">
        <v>40</v>
      </c>
      <c r="W209" t="s">
        <v>40</v>
      </c>
      <c r="X209" t="s">
        <v>40</v>
      </c>
      <c r="Y209" t="s">
        <v>40</v>
      </c>
      <c r="Z209" t="s">
        <v>40</v>
      </c>
      <c r="AA209" s="8">
        <v>38572</v>
      </c>
      <c r="AB209" s="8">
        <v>44803</v>
      </c>
      <c r="AC209" t="s">
        <v>41</v>
      </c>
      <c r="AD209" t="s">
        <v>42</v>
      </c>
      <c r="AE209" s="1" t="str">
        <f t="shared" si="3"/>
        <v>485 ASHINGDON ROAD ROCHFORD ESSEX.SS4 3EU</v>
      </c>
      <c r="AF209" s="34" t="str">
        <f>VLOOKUP(C209,'[1]11 2021 - Premises Licences'!$B:$AS,44,FALSE)</f>
        <v>Hawkwell North</v>
      </c>
      <c r="AG209" s="1" t="str">
        <f>VLOOKUP(C209,'[2]11 2021 - PEOPLE EXPORT'!$A:$C,2,FALSE)</f>
        <v>Kirk Andrew</v>
      </c>
      <c r="AH209" s="1" t="str">
        <f>VLOOKUP(C209,'[2]11 2021 - PEOPLE EXPORT'!$A:$C,3,FALSE)</f>
        <v>Spirit Pub Company (Services) Ltd</v>
      </c>
    </row>
    <row r="210" spans="1:34" x14ac:dyDescent="0.25">
      <c r="A210">
        <v>517</v>
      </c>
      <c r="B210" t="s">
        <v>1120</v>
      </c>
      <c r="C210" t="s">
        <v>1128</v>
      </c>
      <c r="D210" t="s">
        <v>1136</v>
      </c>
      <c r="E210" t="s">
        <v>34</v>
      </c>
      <c r="F210" t="s">
        <v>47</v>
      </c>
      <c r="G210" t="s">
        <v>35</v>
      </c>
      <c r="H210" t="s">
        <v>325</v>
      </c>
      <c r="I210" t="s">
        <v>311</v>
      </c>
      <c r="J210" t="s">
        <v>38</v>
      </c>
      <c r="L210" t="s">
        <v>38</v>
      </c>
      <c r="M210" t="s">
        <v>40</v>
      </c>
      <c r="N210" t="s">
        <v>38</v>
      </c>
      <c r="O210" t="s">
        <v>38</v>
      </c>
      <c r="P210" t="s">
        <v>38</v>
      </c>
      <c r="Q210" t="s">
        <v>38</v>
      </c>
      <c r="R210" t="s">
        <v>38</v>
      </c>
      <c r="S210" t="s">
        <v>38</v>
      </c>
      <c r="T210" t="s">
        <v>38</v>
      </c>
      <c r="U210" t="s">
        <v>38</v>
      </c>
      <c r="V210" t="s">
        <v>38</v>
      </c>
      <c r="W210" t="s">
        <v>38</v>
      </c>
      <c r="X210" t="s">
        <v>38</v>
      </c>
      <c r="Y210" t="s">
        <v>38</v>
      </c>
      <c r="Z210" t="s">
        <v>38</v>
      </c>
      <c r="AA210" s="8">
        <v>44403</v>
      </c>
      <c r="AB210" s="8">
        <v>44768</v>
      </c>
      <c r="AC210" t="s">
        <v>41</v>
      </c>
      <c r="AD210" t="s">
        <v>42</v>
      </c>
      <c r="AE210" s="1" t="str">
        <f t="shared" si="3"/>
        <v>105 LONDON ROAD ROCHFORD RAYLEIGH ESSEX.SS6 9AX</v>
      </c>
      <c r="AF210" s="34" t="str">
        <f>VLOOKUP(C210,'[1]11 2021 - Premises Licences'!$B:$AS,44,FALSE)</f>
        <v xml:space="preserve">Sweyne Park &amp; Grange	</v>
      </c>
      <c r="AG210" s="1" t="str">
        <f>VLOOKUP(C210,'[2]11 2021 - PEOPLE EXPORT'!$A:$C,2,FALSE)</f>
        <v>Sezer Tozlukaya</v>
      </c>
      <c r="AH210" s="1" t="str">
        <f>VLOOKUP(C210,'[2]11 2021 - PEOPLE EXPORT'!$A:$C,3,FALSE)</f>
        <v>Sezer Tozlukaya</v>
      </c>
    </row>
    <row r="211" spans="1:34" x14ac:dyDescent="0.25">
      <c r="A211">
        <v>213</v>
      </c>
      <c r="B211" t="s">
        <v>814</v>
      </c>
      <c r="C211" t="s">
        <v>813</v>
      </c>
      <c r="D211" t="s">
        <v>815</v>
      </c>
      <c r="E211" t="s">
        <v>98</v>
      </c>
      <c r="F211" t="s">
        <v>99</v>
      </c>
      <c r="G211" t="s">
        <v>35</v>
      </c>
      <c r="H211" t="s">
        <v>816</v>
      </c>
      <c r="I211" t="s">
        <v>94</v>
      </c>
      <c r="J211" t="s">
        <v>38</v>
      </c>
      <c r="K211" t="s">
        <v>50</v>
      </c>
      <c r="L211" t="s">
        <v>38</v>
      </c>
      <c r="M211" t="s">
        <v>40</v>
      </c>
      <c r="N211" t="s">
        <v>38</v>
      </c>
      <c r="O211" t="s">
        <v>38</v>
      </c>
      <c r="P211" t="s">
        <v>38</v>
      </c>
      <c r="W211" t="s">
        <v>38</v>
      </c>
      <c r="X211" t="s">
        <v>38</v>
      </c>
      <c r="Y211" t="s">
        <v>38</v>
      </c>
      <c r="Z211" t="s">
        <v>38</v>
      </c>
      <c r="AA211" s="8">
        <v>38565</v>
      </c>
      <c r="AB211" s="8">
        <v>44796</v>
      </c>
      <c r="AC211" t="s">
        <v>41</v>
      </c>
      <c r="AD211" t="s">
        <v>42</v>
      </c>
      <c r="AE211" s="1" t="str">
        <f t="shared" si="3"/>
        <v>130 HIGH STREET GREAT WAKERING SOUTHEND-ON-SEA ESSEX.SS3 0ET</v>
      </c>
      <c r="AF211" s="34" t="str">
        <f>VLOOKUP(C211,'[1]11 2021 - Premises Licences'!$B:$AS,44,FALSE)</f>
        <v>Foulness &amp; The Wakerings</v>
      </c>
      <c r="AG211" s="1" t="str">
        <f>VLOOKUP(C211,'[2]11 2021 - PEOPLE EXPORT'!$A:$C,2,FALSE)</f>
        <v>Dhiru Patel Patel</v>
      </c>
      <c r="AH211" s="1" t="str">
        <f>VLOOKUP(C211,'[2]11 2021 - PEOPLE EXPORT'!$A:$C,3,FALSE)</f>
        <v>Dhiru Patel Patel and Pallvika Patel</v>
      </c>
    </row>
    <row r="212" spans="1:34" x14ac:dyDescent="0.25">
      <c r="A212">
        <v>214</v>
      </c>
      <c r="B212" t="s">
        <v>345</v>
      </c>
      <c r="C212" t="s">
        <v>344</v>
      </c>
      <c r="D212" t="s">
        <v>346</v>
      </c>
      <c r="F212" t="s">
        <v>34</v>
      </c>
      <c r="G212" t="s">
        <v>35</v>
      </c>
      <c r="H212" t="s">
        <v>347</v>
      </c>
      <c r="I212" t="s">
        <v>348</v>
      </c>
      <c r="J212" t="s">
        <v>38</v>
      </c>
      <c r="K212" t="s">
        <v>349</v>
      </c>
      <c r="L212" t="s">
        <v>38</v>
      </c>
      <c r="M212" t="s">
        <v>38</v>
      </c>
      <c r="N212" t="s">
        <v>40</v>
      </c>
      <c r="O212" t="s">
        <v>38</v>
      </c>
      <c r="P212" t="s">
        <v>38</v>
      </c>
      <c r="R212" t="s">
        <v>40</v>
      </c>
      <c r="W212" t="s">
        <v>40</v>
      </c>
      <c r="X212" t="s">
        <v>40</v>
      </c>
      <c r="Y212" t="s">
        <v>38</v>
      </c>
      <c r="Z212" t="s">
        <v>38</v>
      </c>
      <c r="AB212" s="8">
        <v>44790</v>
      </c>
      <c r="AC212" t="s">
        <v>41</v>
      </c>
      <c r="AD212" t="s">
        <v>350</v>
      </c>
      <c r="AE212" s="1" t="str">
        <f t="shared" si="3"/>
        <v>ROCHEHALL WAY ROCHFORD ESSEX.SS14 1JU</v>
      </c>
      <c r="AF212" s="34" t="s">
        <v>1219</v>
      </c>
      <c r="AG212" s="1" t="e">
        <f>VLOOKUP(C212,'[2]11 2021 - PEOPLE EXPORT'!$A:$C,2,FALSE)</f>
        <v>#N/A</v>
      </c>
      <c r="AH212" s="1" t="e">
        <f>VLOOKUP(C212,'[2]11 2021 - PEOPLE EXPORT'!$A:$C,3,FALSE)</f>
        <v>#N/A</v>
      </c>
    </row>
    <row r="213" spans="1:34" x14ac:dyDescent="0.25">
      <c r="A213">
        <v>215</v>
      </c>
      <c r="B213" t="s">
        <v>1205</v>
      </c>
      <c r="C213" t="s">
        <v>1206</v>
      </c>
      <c r="D213" t="s">
        <v>1207</v>
      </c>
      <c r="E213" t="s">
        <v>1208</v>
      </c>
      <c r="F213" t="s">
        <v>47</v>
      </c>
      <c r="G213" t="s">
        <v>35</v>
      </c>
      <c r="H213" t="s">
        <v>1188</v>
      </c>
      <c r="I213" t="s">
        <v>88</v>
      </c>
      <c r="J213" t="s">
        <v>38</v>
      </c>
      <c r="K213" t="s">
        <v>50</v>
      </c>
      <c r="L213" t="s">
        <v>38</v>
      </c>
      <c r="M213" t="s">
        <v>38</v>
      </c>
      <c r="N213" t="s">
        <v>38</v>
      </c>
      <c r="O213" t="s">
        <v>38</v>
      </c>
      <c r="P213" t="s">
        <v>40</v>
      </c>
      <c r="R213" t="s">
        <v>40</v>
      </c>
      <c r="S213" t="s">
        <v>40</v>
      </c>
      <c r="T213" t="s">
        <v>40</v>
      </c>
      <c r="U213" t="s">
        <v>40</v>
      </c>
      <c r="W213" t="s">
        <v>40</v>
      </c>
      <c r="X213" t="s">
        <v>40</v>
      </c>
      <c r="Y213" t="s">
        <v>40</v>
      </c>
      <c r="Z213" t="s">
        <v>40</v>
      </c>
      <c r="AA213" s="8">
        <v>40527</v>
      </c>
      <c r="AB213" s="8">
        <v>44210</v>
      </c>
      <c r="AC213" t="s">
        <v>1184</v>
      </c>
      <c r="AD213" t="s">
        <v>42</v>
      </c>
      <c r="AE213" s="1" t="str">
        <f t="shared" si="3"/>
        <v>UNIT 7 BROOK ROAD BROOK ROAD INDUSTRIAL ESTATE RAYLEIGH ESSEX.SS6 7XL</v>
      </c>
      <c r="AF213" s="34" t="str">
        <f>VLOOKUP(C213,'[1]11 2021 - Premises Licences'!$B:$AS,44,FALSE)</f>
        <v>Whitehouse</v>
      </c>
      <c r="AG213" s="1" t="e">
        <f>VLOOKUP(C213,'[2]11 2021 - PEOPLE EXPORT'!$A:$C,2,FALSE)</f>
        <v>#N/A</v>
      </c>
      <c r="AH213" s="1" t="e">
        <f>VLOOKUP(C213,'[2]11 2021 - PEOPLE EXPORT'!$A:$C,3,FALSE)</f>
        <v>#N/A</v>
      </c>
    </row>
    <row r="214" spans="1:34" x14ac:dyDescent="0.25">
      <c r="A214">
        <v>216</v>
      </c>
      <c r="B214" t="s">
        <v>156</v>
      </c>
      <c r="C214" t="s">
        <v>155</v>
      </c>
      <c r="D214" t="s">
        <v>157</v>
      </c>
      <c r="F214" t="s">
        <v>149</v>
      </c>
      <c r="G214" t="s">
        <v>35</v>
      </c>
      <c r="H214" t="s">
        <v>158</v>
      </c>
      <c r="I214" t="s">
        <v>159</v>
      </c>
      <c r="J214" t="s">
        <v>38</v>
      </c>
      <c r="K214" t="s">
        <v>50</v>
      </c>
      <c r="L214" t="s">
        <v>38</v>
      </c>
      <c r="M214" t="s">
        <v>38</v>
      </c>
      <c r="N214" t="s">
        <v>40</v>
      </c>
      <c r="O214" t="s">
        <v>38</v>
      </c>
      <c r="P214" t="s">
        <v>38</v>
      </c>
      <c r="R214" t="s">
        <v>40</v>
      </c>
      <c r="X214" t="s">
        <v>40</v>
      </c>
      <c r="Y214" t="s">
        <v>38</v>
      </c>
      <c r="Z214" t="s">
        <v>38</v>
      </c>
      <c r="AA214" s="8">
        <v>41380</v>
      </c>
      <c r="AB214" s="8">
        <v>44755</v>
      </c>
      <c r="AC214" t="s">
        <v>41</v>
      </c>
      <c r="AD214" t="s">
        <v>42</v>
      </c>
      <c r="AE214" s="1" t="str">
        <f t="shared" si="3"/>
        <v>17-19 ELDON WAY IND EST HOCKLEY ESSEX.SS5 4AD</v>
      </c>
      <c r="AF214" s="34" t="str">
        <f>VLOOKUP(C214,'[1]11 2021 - Premises Licences'!$B:$AS,44,FALSE)</f>
        <v>Hockley</v>
      </c>
      <c r="AG214" s="1" t="str">
        <f>VLOOKUP(C214,'[2]11 2021 - PEOPLE EXPORT'!$A:$C,2,FALSE)</f>
        <v>Stuart Mackaness</v>
      </c>
      <c r="AH214" s="1" t="str">
        <f>VLOOKUP(C214,'[2]11 2021 - PEOPLE EXPORT'!$A:$C,3,FALSE)</f>
        <v>Stuart Mackaness</v>
      </c>
    </row>
    <row r="215" spans="1:34" x14ac:dyDescent="0.25">
      <c r="A215">
        <v>522</v>
      </c>
      <c r="B215" t="s">
        <v>1176</v>
      </c>
      <c r="C215" t="s">
        <v>1177</v>
      </c>
      <c r="D215" t="s">
        <v>1178</v>
      </c>
      <c r="E215" t="s">
        <v>34</v>
      </c>
      <c r="G215" t="s">
        <v>35</v>
      </c>
      <c r="H215" t="s">
        <v>478</v>
      </c>
      <c r="I215" t="s">
        <v>37</v>
      </c>
      <c r="J215" t="s">
        <v>38</v>
      </c>
      <c r="L215" t="s">
        <v>38</v>
      </c>
      <c r="M215" t="s">
        <v>38</v>
      </c>
      <c r="N215" t="s">
        <v>40</v>
      </c>
      <c r="O215" t="s">
        <v>38</v>
      </c>
      <c r="P215" t="s">
        <v>38</v>
      </c>
      <c r="Q215" t="s">
        <v>38</v>
      </c>
      <c r="R215" t="s">
        <v>38</v>
      </c>
      <c r="S215" t="s">
        <v>38</v>
      </c>
      <c r="T215" t="s">
        <v>38</v>
      </c>
      <c r="U215" t="s">
        <v>38</v>
      </c>
      <c r="V215" t="s">
        <v>38</v>
      </c>
      <c r="W215" t="s">
        <v>38</v>
      </c>
      <c r="X215" t="s">
        <v>38</v>
      </c>
      <c r="Y215" t="s">
        <v>38</v>
      </c>
      <c r="Z215" t="s">
        <v>38</v>
      </c>
      <c r="AA215" s="8">
        <v>44455</v>
      </c>
      <c r="AB215" s="8">
        <v>44820</v>
      </c>
      <c r="AC215" t="s">
        <v>41</v>
      </c>
      <c r="AD215" t="s">
        <v>42</v>
      </c>
      <c r="AE215" s="1" t="str">
        <f t="shared" si="3"/>
        <v>69 WEST STREET ROCHFORD ESSEX.SS4 1AX</v>
      </c>
      <c r="AF215" s="34" t="str">
        <f>VLOOKUP(C215,'[1]11 2021 - Premises Licences'!$B:$AS,44,FALSE)</f>
        <v xml:space="preserve">Rochford	</v>
      </c>
      <c r="AG215" s="1" t="str">
        <f>VLOOKUP(C215,'[2]11 2021 - PEOPLE EXPORT'!$A:$C,2,FALSE)</f>
        <v>Allen Anderson</v>
      </c>
      <c r="AH215" s="1" t="str">
        <f>VLOOKUP(C215,'[2]11 2021 - PEOPLE EXPORT'!$A:$C,3,FALSE)</f>
        <v>Allen Anderson</v>
      </c>
    </row>
    <row r="216" spans="1:34" x14ac:dyDescent="0.25">
      <c r="A216">
        <v>230</v>
      </c>
      <c r="B216" t="s">
        <v>377</v>
      </c>
      <c r="C216" t="s">
        <v>376</v>
      </c>
      <c r="D216" t="s">
        <v>378</v>
      </c>
      <c r="E216" t="s">
        <v>379</v>
      </c>
      <c r="F216" t="s">
        <v>380</v>
      </c>
      <c r="G216" t="s">
        <v>64</v>
      </c>
      <c r="H216" t="s">
        <v>381</v>
      </c>
      <c r="I216" t="s">
        <v>348</v>
      </c>
      <c r="J216" t="s">
        <v>38</v>
      </c>
      <c r="K216" t="s">
        <v>299</v>
      </c>
      <c r="L216" t="s">
        <v>38</v>
      </c>
      <c r="M216" t="s">
        <v>38</v>
      </c>
      <c r="N216" t="s">
        <v>38</v>
      </c>
      <c r="O216" t="s">
        <v>40</v>
      </c>
      <c r="P216" t="s">
        <v>38</v>
      </c>
      <c r="Q216" t="s">
        <v>40</v>
      </c>
      <c r="R216" t="s">
        <v>40</v>
      </c>
      <c r="S216" t="s">
        <v>40</v>
      </c>
      <c r="T216" t="s">
        <v>40</v>
      </c>
      <c r="U216" t="s">
        <v>40</v>
      </c>
      <c r="V216" t="s">
        <v>38</v>
      </c>
      <c r="W216" t="s">
        <v>40</v>
      </c>
      <c r="X216" t="s">
        <v>40</v>
      </c>
      <c r="Y216" t="s">
        <v>40</v>
      </c>
      <c r="Z216" t="s">
        <v>38</v>
      </c>
      <c r="AA216" s="8">
        <v>43017</v>
      </c>
      <c r="AB216" s="8">
        <v>44843</v>
      </c>
      <c r="AC216" t="s">
        <v>41</v>
      </c>
      <c r="AD216" t="s">
        <v>42</v>
      </c>
      <c r="AE216" s="1" t="str">
        <f t="shared" si="3"/>
        <v>The New Gables Airport Business Park Southend on Sea Essex.SS4 1YG</v>
      </c>
      <c r="AF216" s="34" t="str">
        <f>VLOOKUP(C216,'[1]11 2021 - Premises Licences'!$B:$AS,44,FALSE)</f>
        <v>Roche South</v>
      </c>
      <c r="AG216" s="1" t="str">
        <f>VLOOKUP(C216,'[2]11 2021 - PEOPLE EXPORT'!$A:$C,2,FALSE)</f>
        <v xml:space="preserve">Sianne Atkinson </v>
      </c>
      <c r="AH216" s="1" t="str">
        <f>VLOOKUP(C216,'[2]11 2021 - PEOPLE EXPORT'!$A:$C,3,FALSE)</f>
        <v>Westcliff Rugby Football Club Ltd</v>
      </c>
    </row>
    <row r="217" spans="1:34" x14ac:dyDescent="0.25">
      <c r="A217">
        <v>218</v>
      </c>
      <c r="B217" t="s">
        <v>96</v>
      </c>
      <c r="C217" t="s">
        <v>95</v>
      </c>
      <c r="D217" t="s">
        <v>97</v>
      </c>
      <c r="E217" t="s">
        <v>98</v>
      </c>
      <c r="F217" t="s">
        <v>99</v>
      </c>
      <c r="G217" t="s">
        <v>35</v>
      </c>
      <c r="H217" t="s">
        <v>100</v>
      </c>
      <c r="I217" t="s">
        <v>56</v>
      </c>
      <c r="J217" t="s">
        <v>40</v>
      </c>
      <c r="K217" t="s">
        <v>101</v>
      </c>
      <c r="L217" t="s">
        <v>38</v>
      </c>
      <c r="M217" t="s">
        <v>38</v>
      </c>
      <c r="N217" t="s">
        <v>38</v>
      </c>
      <c r="O217" t="s">
        <v>40</v>
      </c>
      <c r="P217" t="s">
        <v>38</v>
      </c>
      <c r="Q217" t="s">
        <v>40</v>
      </c>
      <c r="R217" t="s">
        <v>40</v>
      </c>
      <c r="X217" t="s">
        <v>40</v>
      </c>
      <c r="Y217" t="s">
        <v>38</v>
      </c>
      <c r="Z217" t="s">
        <v>38</v>
      </c>
      <c r="AA217" s="8">
        <v>42684</v>
      </c>
      <c r="AB217" s="8">
        <v>44783</v>
      </c>
      <c r="AC217" t="s">
        <v>41</v>
      </c>
      <c r="AD217" t="s">
        <v>42</v>
      </c>
      <c r="AE217" s="1" t="str">
        <f t="shared" si="3"/>
        <v>89-91 HIGH STREET GREAT WAKERING SOUTHEND-ON-SEA ESSEX.SS3 0ED</v>
      </c>
      <c r="AF217" s="34" t="str">
        <f>VLOOKUP(C217,'[1]11 2021 - Premises Licences'!$B:$AS,44,FALSE)</f>
        <v>Foulness &amp; The Wakerings</v>
      </c>
      <c r="AG217" s="1" t="str">
        <f>VLOOKUP(C217,'[2]11 2021 - PEOPLE EXPORT'!$A:$C,2,FALSE)</f>
        <v>Rachel Pearce</v>
      </c>
      <c r="AH217" s="1" t="str">
        <f>VLOOKUP(C217,'[2]11 2021 - PEOPLE EXPORT'!$A:$C,3,FALSE)</f>
        <v>Rachel and Stephen Pearce</v>
      </c>
    </row>
    <row r="218" spans="1:34" x14ac:dyDescent="0.25">
      <c r="A218">
        <v>219</v>
      </c>
      <c r="B218" t="s">
        <v>251</v>
      </c>
      <c r="C218" t="s">
        <v>250</v>
      </c>
      <c r="D218" t="s">
        <v>252</v>
      </c>
      <c r="E218" t="s">
        <v>227</v>
      </c>
      <c r="F218" t="s">
        <v>149</v>
      </c>
      <c r="G218" t="s">
        <v>35</v>
      </c>
      <c r="H218" t="s">
        <v>253</v>
      </c>
      <c r="I218" t="s">
        <v>56</v>
      </c>
      <c r="J218" t="s">
        <v>40</v>
      </c>
      <c r="K218" t="s">
        <v>254</v>
      </c>
      <c r="L218" t="s">
        <v>38</v>
      </c>
      <c r="M218" t="s">
        <v>38</v>
      </c>
      <c r="N218" t="s">
        <v>38</v>
      </c>
      <c r="O218" t="s">
        <v>40</v>
      </c>
      <c r="P218" t="s">
        <v>38</v>
      </c>
      <c r="Q218" t="s">
        <v>40</v>
      </c>
      <c r="R218" t="s">
        <v>40</v>
      </c>
      <c r="T218" t="s">
        <v>40</v>
      </c>
      <c r="U218" t="s">
        <v>40</v>
      </c>
      <c r="W218" t="s">
        <v>40</v>
      </c>
      <c r="X218" t="s">
        <v>40</v>
      </c>
      <c r="Y218" t="s">
        <v>40</v>
      </c>
      <c r="Z218" t="s">
        <v>40</v>
      </c>
      <c r="AA218" s="8">
        <v>39976</v>
      </c>
      <c r="AB218" s="8">
        <v>44742</v>
      </c>
      <c r="AC218" t="s">
        <v>41</v>
      </c>
      <c r="AD218" t="s">
        <v>42</v>
      </c>
      <c r="AE218" s="1" t="str">
        <f t="shared" si="3"/>
        <v>274 MAIN ROAD HAWKWELL HOCKLEY ESSEX.SS5 4NS</v>
      </c>
      <c r="AF218" s="34" t="str">
        <f>VLOOKUP(C218,'[1]11 2021 - Premises Licences'!$B:$AS,44,FALSE)</f>
        <v>Hockley</v>
      </c>
      <c r="AG218" s="1" t="str">
        <f>VLOOKUP(C218,'[2]11 2021 - PEOPLE EXPORT'!$A:$C,2,FALSE)</f>
        <v>Neil Smith</v>
      </c>
      <c r="AH218" s="1" t="str">
        <f>VLOOKUP(C218,'[2]11 2021 - PEOPLE EXPORT'!$A:$C,3,FALSE)</f>
        <v>White Hart Inn Hockley Ltd</v>
      </c>
    </row>
    <row r="219" spans="1:34" x14ac:dyDescent="0.25">
      <c r="A219">
        <v>221</v>
      </c>
      <c r="B219" t="s">
        <v>151</v>
      </c>
      <c r="C219" t="s">
        <v>150</v>
      </c>
      <c r="D219" t="s">
        <v>152</v>
      </c>
      <c r="F219" t="s">
        <v>47</v>
      </c>
      <c r="G219" t="s">
        <v>35</v>
      </c>
      <c r="H219" t="s">
        <v>153</v>
      </c>
      <c r="I219" t="s">
        <v>56</v>
      </c>
      <c r="J219" t="s">
        <v>40</v>
      </c>
      <c r="K219" t="s">
        <v>154</v>
      </c>
      <c r="L219" t="s">
        <v>38</v>
      </c>
      <c r="M219" t="s">
        <v>38</v>
      </c>
      <c r="N219" t="s">
        <v>38</v>
      </c>
      <c r="O219" t="s">
        <v>40</v>
      </c>
      <c r="P219" t="s">
        <v>38</v>
      </c>
      <c r="Q219" t="s">
        <v>40</v>
      </c>
      <c r="R219" t="s">
        <v>40</v>
      </c>
      <c r="W219" t="s">
        <v>40</v>
      </c>
      <c r="X219" t="s">
        <v>40</v>
      </c>
      <c r="Y219" t="s">
        <v>40</v>
      </c>
      <c r="Z219" t="s">
        <v>40</v>
      </c>
      <c r="AA219" s="8">
        <v>38601</v>
      </c>
      <c r="AB219" s="8">
        <v>44789</v>
      </c>
      <c r="AC219" t="s">
        <v>41</v>
      </c>
      <c r="AD219" t="s">
        <v>42</v>
      </c>
      <c r="AE219" s="1" t="str">
        <f t="shared" si="3"/>
        <v>84 HIGH STREET RAYLEIGH ESSEX.SS6 7EA</v>
      </c>
      <c r="AF219" s="34" t="str">
        <f>VLOOKUP(C219,'[1]11 2021 - Premises Licences'!$B:$AS,44,FALSE)</f>
        <v>Wheatley</v>
      </c>
      <c r="AG219" s="1" t="str">
        <f>VLOOKUP(C219,'[2]11 2021 - PEOPLE EXPORT'!$A:$C,2,FALSE)</f>
        <v>Andrea Carol Peace</v>
      </c>
      <c r="AH219" s="1" t="str">
        <f>VLOOKUP(C219,'[2]11 2021 - PEOPLE EXPORT'!$A:$C,3,FALSE)</f>
        <v>marston's PLC</v>
      </c>
    </row>
  </sheetData>
  <sortState xmlns:xlrd2="http://schemas.microsoft.com/office/spreadsheetml/2017/richdata2" ref="A2:AH219">
    <sortCondition ref="B2:B219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6B648-38B0-4124-986F-BE6248C6EB63}">
  <dimension ref="A1:C178"/>
  <sheetViews>
    <sheetView workbookViewId="0">
      <selection activeCell="A4" sqref="A4"/>
    </sheetView>
  </sheetViews>
  <sheetFormatPr defaultRowHeight="15" x14ac:dyDescent="0.25"/>
  <cols>
    <col min="1" max="1" width="51.140625" bestFit="1" customWidth="1"/>
    <col min="2" max="2" width="72.7109375" bestFit="1" customWidth="1"/>
  </cols>
  <sheetData>
    <row r="1" spans="1:3" x14ac:dyDescent="0.25">
      <c r="A1" t="s">
        <v>863</v>
      </c>
      <c r="B1" t="s">
        <v>864</v>
      </c>
      <c r="C1" t="s">
        <v>865</v>
      </c>
    </row>
    <row r="2" spans="1:3" x14ac:dyDescent="0.25">
      <c r="A2" t="s">
        <v>439</v>
      </c>
      <c r="B2" t="s">
        <v>866</v>
      </c>
      <c r="C2" t="s">
        <v>867</v>
      </c>
    </row>
    <row r="3" spans="1:3" x14ac:dyDescent="0.25">
      <c r="A3" t="s">
        <v>44</v>
      </c>
      <c r="B3" t="s">
        <v>868</v>
      </c>
      <c r="C3" t="s">
        <v>869</v>
      </c>
    </row>
    <row r="4" spans="1:3" x14ac:dyDescent="0.25">
      <c r="A4" t="s">
        <v>65</v>
      </c>
      <c r="B4" t="s">
        <v>1138</v>
      </c>
      <c r="C4" t="s">
        <v>870</v>
      </c>
    </row>
    <row r="5" spans="1:3" x14ac:dyDescent="0.25">
      <c r="A5" t="s">
        <v>51</v>
      </c>
      <c r="B5" t="s">
        <v>871</v>
      </c>
      <c r="C5" t="s">
        <v>872</v>
      </c>
    </row>
    <row r="6" spans="1:3" x14ac:dyDescent="0.25">
      <c r="A6" t="s">
        <v>70</v>
      </c>
      <c r="B6" t="s">
        <v>873</v>
      </c>
      <c r="C6" t="s">
        <v>874</v>
      </c>
    </row>
    <row r="7" spans="1:3" x14ac:dyDescent="0.25">
      <c r="A7" t="s">
        <v>74</v>
      </c>
      <c r="B7" t="s">
        <v>875</v>
      </c>
      <c r="C7" t="s">
        <v>875</v>
      </c>
    </row>
    <row r="8" spans="1:3" x14ac:dyDescent="0.25">
      <c r="A8" t="s">
        <v>656</v>
      </c>
      <c r="B8" t="s">
        <v>876</v>
      </c>
      <c r="C8" t="s">
        <v>877</v>
      </c>
    </row>
    <row r="9" spans="1:3" x14ac:dyDescent="0.25">
      <c r="A9" t="s">
        <v>79</v>
      </c>
      <c r="B9" t="s">
        <v>878</v>
      </c>
      <c r="C9" t="s">
        <v>879</v>
      </c>
    </row>
    <row r="10" spans="1:3" x14ac:dyDescent="0.25">
      <c r="A10" t="s">
        <v>89</v>
      </c>
      <c r="B10" t="s">
        <v>880</v>
      </c>
      <c r="C10" t="s">
        <v>881</v>
      </c>
    </row>
    <row r="11" spans="1:3" x14ac:dyDescent="0.25">
      <c r="A11" t="s">
        <v>104</v>
      </c>
      <c r="B11" t="s">
        <v>882</v>
      </c>
      <c r="C11" t="s">
        <v>883</v>
      </c>
    </row>
    <row r="12" spans="1:3" x14ac:dyDescent="0.25">
      <c r="A12" t="s">
        <v>109</v>
      </c>
      <c r="B12" t="s">
        <v>884</v>
      </c>
      <c r="C12" t="s">
        <v>885</v>
      </c>
    </row>
    <row r="13" spans="1:3" x14ac:dyDescent="0.25">
      <c r="A13" t="s">
        <v>118</v>
      </c>
      <c r="B13" t="s">
        <v>886</v>
      </c>
      <c r="C13" t="s">
        <v>887</v>
      </c>
    </row>
    <row r="14" spans="1:3" x14ac:dyDescent="0.25">
      <c r="A14" t="s">
        <v>122</v>
      </c>
      <c r="B14" t="s">
        <v>888</v>
      </c>
      <c r="C14" t="s">
        <v>889</v>
      </c>
    </row>
    <row r="15" spans="1:3" x14ac:dyDescent="0.25">
      <c r="A15" t="s">
        <v>132</v>
      </c>
      <c r="B15" t="s">
        <v>868</v>
      </c>
      <c r="C15" t="s">
        <v>890</v>
      </c>
    </row>
    <row r="16" spans="1:3" x14ac:dyDescent="0.25">
      <c r="A16" t="s">
        <v>828</v>
      </c>
      <c r="B16" t="s">
        <v>891</v>
      </c>
      <c r="C16" t="s">
        <v>892</v>
      </c>
    </row>
    <row r="17" spans="1:3" x14ac:dyDescent="0.25">
      <c r="A17" t="s">
        <v>146</v>
      </c>
      <c r="B17" t="s">
        <v>893</v>
      </c>
      <c r="C17" t="s">
        <v>894</v>
      </c>
    </row>
    <row r="18" spans="1:3" x14ac:dyDescent="0.25">
      <c r="A18" t="s">
        <v>160</v>
      </c>
      <c r="B18" t="s">
        <v>895</v>
      </c>
      <c r="C18" t="s">
        <v>896</v>
      </c>
    </row>
    <row r="19" spans="1:3" x14ac:dyDescent="0.25">
      <c r="A19" t="s">
        <v>164</v>
      </c>
      <c r="B19" t="s">
        <v>897</v>
      </c>
      <c r="C19" t="s">
        <v>897</v>
      </c>
    </row>
    <row r="20" spans="1:3" x14ac:dyDescent="0.25">
      <c r="A20" t="s">
        <v>832</v>
      </c>
      <c r="B20" t="s">
        <v>898</v>
      </c>
      <c r="C20" t="s">
        <v>898</v>
      </c>
    </row>
    <row r="21" spans="1:3" x14ac:dyDescent="0.25">
      <c r="A21" t="s">
        <v>216</v>
      </c>
      <c r="B21" t="s">
        <v>899</v>
      </c>
      <c r="C21" t="s">
        <v>900</v>
      </c>
    </row>
    <row r="22" spans="1:3" x14ac:dyDescent="0.25">
      <c r="A22" t="s">
        <v>579</v>
      </c>
      <c r="B22" t="s">
        <v>901</v>
      </c>
      <c r="C22" t="s">
        <v>902</v>
      </c>
    </row>
    <row r="23" spans="1:3" x14ac:dyDescent="0.25">
      <c r="A23" t="s">
        <v>210</v>
      </c>
      <c r="B23" t="s">
        <v>1139</v>
      </c>
      <c r="C23" t="s">
        <v>1140</v>
      </c>
    </row>
    <row r="24" spans="1:3" x14ac:dyDescent="0.25">
      <c r="A24" t="s">
        <v>172</v>
      </c>
      <c r="B24" t="s">
        <v>903</v>
      </c>
      <c r="C24" t="s">
        <v>904</v>
      </c>
    </row>
    <row r="25" spans="1:3" x14ac:dyDescent="0.25">
      <c r="A25" t="s">
        <v>178</v>
      </c>
      <c r="B25" t="s">
        <v>905</v>
      </c>
      <c r="C25" t="s">
        <v>906</v>
      </c>
    </row>
    <row r="26" spans="1:3" x14ac:dyDescent="0.25">
      <c r="A26" t="s">
        <v>181</v>
      </c>
      <c r="B26" t="s">
        <v>907</v>
      </c>
      <c r="C26" t="s">
        <v>1141</v>
      </c>
    </row>
    <row r="27" spans="1:3" x14ac:dyDescent="0.25">
      <c r="A27" t="s">
        <v>143</v>
      </c>
      <c r="B27" t="s">
        <v>908</v>
      </c>
      <c r="C27" t="s">
        <v>908</v>
      </c>
    </row>
    <row r="28" spans="1:3" x14ac:dyDescent="0.25">
      <c r="A28" t="s">
        <v>185</v>
      </c>
      <c r="B28" t="s">
        <v>909</v>
      </c>
      <c r="C28" t="s">
        <v>910</v>
      </c>
    </row>
    <row r="29" spans="1:3" x14ac:dyDescent="0.25">
      <c r="A29" t="s">
        <v>296</v>
      </c>
      <c r="B29" t="s">
        <v>911</v>
      </c>
      <c r="C29" t="s">
        <v>911</v>
      </c>
    </row>
    <row r="30" spans="1:3" x14ac:dyDescent="0.25">
      <c r="A30" t="s">
        <v>194</v>
      </c>
      <c r="B30" t="s">
        <v>1142</v>
      </c>
      <c r="C30" t="s">
        <v>912</v>
      </c>
    </row>
    <row r="31" spans="1:3" x14ac:dyDescent="0.25">
      <c r="A31" t="s">
        <v>194</v>
      </c>
      <c r="B31" t="s">
        <v>1142</v>
      </c>
      <c r="C31" t="s">
        <v>913</v>
      </c>
    </row>
    <row r="32" spans="1:3" x14ac:dyDescent="0.25">
      <c r="A32" t="s">
        <v>199</v>
      </c>
      <c r="B32" t="s">
        <v>914</v>
      </c>
      <c r="C32" t="s">
        <v>915</v>
      </c>
    </row>
    <row r="33" spans="1:3" x14ac:dyDescent="0.25">
      <c r="A33" t="s">
        <v>203</v>
      </c>
      <c r="B33" t="s">
        <v>914</v>
      </c>
      <c r="C33" t="s">
        <v>915</v>
      </c>
    </row>
    <row r="34" spans="1:3" x14ac:dyDescent="0.25">
      <c r="A34" t="s">
        <v>206</v>
      </c>
      <c r="B34" t="s">
        <v>916</v>
      </c>
      <c r="C34" t="s">
        <v>916</v>
      </c>
    </row>
    <row r="35" spans="1:3" x14ac:dyDescent="0.25">
      <c r="A35" t="s">
        <v>224</v>
      </c>
      <c r="B35" t="s">
        <v>917</v>
      </c>
      <c r="C35" t="s">
        <v>918</v>
      </c>
    </row>
    <row r="36" spans="1:3" x14ac:dyDescent="0.25">
      <c r="A36" t="s">
        <v>242</v>
      </c>
      <c r="B36" t="s">
        <v>919</v>
      </c>
      <c r="C36" t="s">
        <v>920</v>
      </c>
    </row>
    <row r="37" spans="1:3" x14ac:dyDescent="0.25">
      <c r="A37" t="s">
        <v>255</v>
      </c>
      <c r="B37" t="s">
        <v>921</v>
      </c>
      <c r="C37" t="s">
        <v>922</v>
      </c>
    </row>
    <row r="38" spans="1:3" x14ac:dyDescent="0.25">
      <c r="A38" t="s">
        <v>219</v>
      </c>
      <c r="B38" t="s">
        <v>923</v>
      </c>
      <c r="C38" t="s">
        <v>924</v>
      </c>
    </row>
    <row r="39" spans="1:3" x14ac:dyDescent="0.25">
      <c r="A39" t="s">
        <v>246</v>
      </c>
      <c r="B39" t="s">
        <v>925</v>
      </c>
      <c r="C39" t="s">
        <v>920</v>
      </c>
    </row>
    <row r="40" spans="1:3" x14ac:dyDescent="0.25">
      <c r="A40" t="s">
        <v>259</v>
      </c>
      <c r="B40" t="s">
        <v>926</v>
      </c>
      <c r="C40" t="s">
        <v>920</v>
      </c>
    </row>
    <row r="41" spans="1:3" x14ac:dyDescent="0.25">
      <c r="A41" t="s">
        <v>238</v>
      </c>
      <c r="B41" t="s">
        <v>1143</v>
      </c>
      <c r="C41" t="s">
        <v>920</v>
      </c>
    </row>
    <row r="42" spans="1:3" x14ac:dyDescent="0.25">
      <c r="A42" t="s">
        <v>234</v>
      </c>
      <c r="B42" t="s">
        <v>927</v>
      </c>
      <c r="C42" t="s">
        <v>928</v>
      </c>
    </row>
    <row r="43" spans="1:3" x14ac:dyDescent="0.25">
      <c r="A43" t="s">
        <v>263</v>
      </c>
      <c r="B43" t="s">
        <v>929</v>
      </c>
      <c r="C43" t="s">
        <v>930</v>
      </c>
    </row>
    <row r="44" spans="1:3" x14ac:dyDescent="0.25">
      <c r="A44" t="s">
        <v>267</v>
      </c>
      <c r="B44" t="s">
        <v>931</v>
      </c>
      <c r="C44" t="s">
        <v>932</v>
      </c>
    </row>
    <row r="45" spans="1:3" x14ac:dyDescent="0.25">
      <c r="A45" t="s">
        <v>817</v>
      </c>
      <c r="B45" t="s">
        <v>1144</v>
      </c>
      <c r="C45" t="s">
        <v>933</v>
      </c>
    </row>
    <row r="46" spans="1:3" x14ac:dyDescent="0.25">
      <c r="A46" t="s">
        <v>272</v>
      </c>
      <c r="B46" t="s">
        <v>934</v>
      </c>
      <c r="C46" t="s">
        <v>935</v>
      </c>
    </row>
    <row r="47" spans="1:3" x14ac:dyDescent="0.25">
      <c r="A47" t="s">
        <v>282</v>
      </c>
      <c r="B47" t="s">
        <v>936</v>
      </c>
      <c r="C47" t="s">
        <v>936</v>
      </c>
    </row>
    <row r="48" spans="1:3" x14ac:dyDescent="0.25">
      <c r="A48" t="s">
        <v>784</v>
      </c>
      <c r="B48" t="s">
        <v>937</v>
      </c>
      <c r="C48" t="s">
        <v>938</v>
      </c>
    </row>
    <row r="49" spans="1:3" x14ac:dyDescent="0.25">
      <c r="A49" t="s">
        <v>286</v>
      </c>
      <c r="B49" t="s">
        <v>1145</v>
      </c>
      <c r="C49" t="s">
        <v>1146</v>
      </c>
    </row>
    <row r="50" spans="1:3" x14ac:dyDescent="0.25">
      <c r="A50" t="s">
        <v>294</v>
      </c>
      <c r="B50" t="s">
        <v>939</v>
      </c>
      <c r="C50" t="s">
        <v>940</v>
      </c>
    </row>
    <row r="51" spans="1:3" x14ac:dyDescent="0.25">
      <c r="A51" t="s">
        <v>312</v>
      </c>
      <c r="B51" t="s">
        <v>941</v>
      </c>
      <c r="C51" t="s">
        <v>942</v>
      </c>
    </row>
    <row r="52" spans="1:3" x14ac:dyDescent="0.25">
      <c r="A52" t="s">
        <v>316</v>
      </c>
      <c r="B52" t="s">
        <v>943</v>
      </c>
      <c r="C52" t="s">
        <v>944</v>
      </c>
    </row>
    <row r="53" spans="1:3" x14ac:dyDescent="0.25">
      <c r="A53" t="s">
        <v>322</v>
      </c>
      <c r="B53" t="s">
        <v>945</v>
      </c>
      <c r="C53" t="s">
        <v>946</v>
      </c>
    </row>
    <row r="54" spans="1:3" x14ac:dyDescent="0.25">
      <c r="A54" t="s">
        <v>614</v>
      </c>
      <c r="B54" t="s">
        <v>947</v>
      </c>
      <c r="C54" t="s">
        <v>948</v>
      </c>
    </row>
    <row r="55" spans="1:3" x14ac:dyDescent="0.25">
      <c r="A55" t="s">
        <v>336</v>
      </c>
      <c r="B55" t="s">
        <v>949</v>
      </c>
      <c r="C55" t="s">
        <v>950</v>
      </c>
    </row>
    <row r="56" spans="1:3" x14ac:dyDescent="0.25">
      <c r="A56" t="s">
        <v>351</v>
      </c>
      <c r="B56" t="s">
        <v>951</v>
      </c>
      <c r="C56" t="s">
        <v>1147</v>
      </c>
    </row>
    <row r="57" spans="1:3" x14ac:dyDescent="0.25">
      <c r="A57" t="s">
        <v>351</v>
      </c>
      <c r="B57" t="s">
        <v>1148</v>
      </c>
      <c r="C57" t="s">
        <v>1147</v>
      </c>
    </row>
    <row r="58" spans="1:3" x14ac:dyDescent="0.25">
      <c r="A58" t="s">
        <v>355</v>
      </c>
      <c r="B58" t="s">
        <v>952</v>
      </c>
      <c r="C58" t="s">
        <v>953</v>
      </c>
    </row>
    <row r="59" spans="1:3" x14ac:dyDescent="0.25">
      <c r="A59" t="s">
        <v>307</v>
      </c>
      <c r="B59" t="s">
        <v>954</v>
      </c>
      <c r="C59" t="s">
        <v>954</v>
      </c>
    </row>
    <row r="60" spans="1:3" x14ac:dyDescent="0.25">
      <c r="A60" t="s">
        <v>359</v>
      </c>
      <c r="B60" t="s">
        <v>955</v>
      </c>
      <c r="C60" t="s">
        <v>956</v>
      </c>
    </row>
    <row r="61" spans="1:3" x14ac:dyDescent="0.25">
      <c r="A61" t="s">
        <v>372</v>
      </c>
      <c r="B61" t="s">
        <v>868</v>
      </c>
      <c r="C61" t="s">
        <v>957</v>
      </c>
    </row>
    <row r="62" spans="1:3" x14ac:dyDescent="0.25">
      <c r="A62" t="s">
        <v>382</v>
      </c>
      <c r="B62" t="s">
        <v>1149</v>
      </c>
      <c r="C62" t="s">
        <v>958</v>
      </c>
    </row>
    <row r="63" spans="1:3" x14ac:dyDescent="0.25">
      <c r="A63" t="s">
        <v>386</v>
      </c>
      <c r="B63" t="s">
        <v>959</v>
      </c>
      <c r="C63" t="s">
        <v>959</v>
      </c>
    </row>
    <row r="64" spans="1:3" x14ac:dyDescent="0.25">
      <c r="A64" t="s">
        <v>823</v>
      </c>
      <c r="B64" t="s">
        <v>960</v>
      </c>
      <c r="C64" t="s">
        <v>961</v>
      </c>
    </row>
    <row r="65" spans="1:3" x14ac:dyDescent="0.25">
      <c r="A65" t="s">
        <v>398</v>
      </c>
      <c r="B65" t="s">
        <v>962</v>
      </c>
      <c r="C65" t="s">
        <v>963</v>
      </c>
    </row>
    <row r="66" spans="1:3" x14ac:dyDescent="0.25">
      <c r="A66" t="s">
        <v>402</v>
      </c>
      <c r="B66" t="s">
        <v>964</v>
      </c>
      <c r="C66" t="s">
        <v>964</v>
      </c>
    </row>
    <row r="67" spans="1:3" x14ac:dyDescent="0.25">
      <c r="A67" t="s">
        <v>402</v>
      </c>
      <c r="B67" t="s">
        <v>964</v>
      </c>
      <c r="C67" t="s">
        <v>1150</v>
      </c>
    </row>
    <row r="68" spans="1:3" x14ac:dyDescent="0.25">
      <c r="A68" t="s">
        <v>410</v>
      </c>
      <c r="B68" t="s">
        <v>1151</v>
      </c>
      <c r="C68" t="s">
        <v>965</v>
      </c>
    </row>
    <row r="69" spans="1:3" x14ac:dyDescent="0.25">
      <c r="A69" t="s">
        <v>406</v>
      </c>
      <c r="B69" t="s">
        <v>966</v>
      </c>
      <c r="C69" t="s">
        <v>967</v>
      </c>
    </row>
    <row r="70" spans="1:3" x14ac:dyDescent="0.25">
      <c r="A70" t="s">
        <v>415</v>
      </c>
      <c r="B70" t="s">
        <v>968</v>
      </c>
      <c r="C70" t="s">
        <v>969</v>
      </c>
    </row>
    <row r="71" spans="1:3" x14ac:dyDescent="0.25">
      <c r="A71" t="s">
        <v>417</v>
      </c>
      <c r="B71" t="s">
        <v>1152</v>
      </c>
      <c r="C71" t="s">
        <v>970</v>
      </c>
    </row>
    <row r="72" spans="1:3" x14ac:dyDescent="0.25">
      <c r="A72" t="s">
        <v>420</v>
      </c>
      <c r="B72" t="s">
        <v>1153</v>
      </c>
      <c r="C72" t="s">
        <v>1153</v>
      </c>
    </row>
    <row r="73" spans="1:3" x14ac:dyDescent="0.25">
      <c r="A73" t="s">
        <v>364</v>
      </c>
      <c r="B73" t="s">
        <v>971</v>
      </c>
      <c r="C73" t="s">
        <v>971</v>
      </c>
    </row>
    <row r="74" spans="1:3" x14ac:dyDescent="0.25">
      <c r="A74" t="s">
        <v>425</v>
      </c>
      <c r="B74" t="s">
        <v>972</v>
      </c>
      <c r="C74" t="s">
        <v>973</v>
      </c>
    </row>
    <row r="75" spans="1:3" x14ac:dyDescent="0.25">
      <c r="A75" t="s">
        <v>436</v>
      </c>
      <c r="B75" t="s">
        <v>974</v>
      </c>
      <c r="C75" t="s">
        <v>975</v>
      </c>
    </row>
    <row r="76" spans="1:3" x14ac:dyDescent="0.25">
      <c r="A76" t="s">
        <v>444</v>
      </c>
      <c r="B76" t="s">
        <v>976</v>
      </c>
      <c r="C76" t="s">
        <v>977</v>
      </c>
    </row>
    <row r="77" spans="1:3" x14ac:dyDescent="0.25">
      <c r="A77" t="s">
        <v>625</v>
      </c>
      <c r="B77" t="s">
        <v>978</v>
      </c>
      <c r="C77" t="s">
        <v>978</v>
      </c>
    </row>
    <row r="78" spans="1:3" x14ac:dyDescent="0.25">
      <c r="A78" t="s">
        <v>451</v>
      </c>
      <c r="B78" t="s">
        <v>979</v>
      </c>
      <c r="C78" t="s">
        <v>980</v>
      </c>
    </row>
    <row r="79" spans="1:3" x14ac:dyDescent="0.25">
      <c r="A79" t="s">
        <v>458</v>
      </c>
      <c r="B79" t="s">
        <v>982</v>
      </c>
      <c r="C79" t="s">
        <v>983</v>
      </c>
    </row>
    <row r="80" spans="1:3" x14ac:dyDescent="0.25">
      <c r="A80" t="s">
        <v>462</v>
      </c>
      <c r="B80" t="s">
        <v>984</v>
      </c>
      <c r="C80" t="s">
        <v>984</v>
      </c>
    </row>
    <row r="81" spans="1:3" x14ac:dyDescent="0.25">
      <c r="A81" t="s">
        <v>465</v>
      </c>
      <c r="B81" t="s">
        <v>985</v>
      </c>
      <c r="C81" t="s">
        <v>986</v>
      </c>
    </row>
    <row r="82" spans="1:3" x14ac:dyDescent="0.25">
      <c r="A82" t="s">
        <v>468</v>
      </c>
      <c r="B82" t="s">
        <v>987</v>
      </c>
      <c r="C82" t="s">
        <v>988</v>
      </c>
    </row>
    <row r="83" spans="1:3" x14ac:dyDescent="0.25">
      <c r="A83" t="s">
        <v>472</v>
      </c>
      <c r="B83" t="s">
        <v>1154</v>
      </c>
      <c r="C83" t="s">
        <v>989</v>
      </c>
    </row>
    <row r="84" spans="1:3" x14ac:dyDescent="0.25">
      <c r="A84" t="s">
        <v>475</v>
      </c>
      <c r="B84" t="s">
        <v>990</v>
      </c>
      <c r="C84" t="s">
        <v>991</v>
      </c>
    </row>
    <row r="85" spans="1:3" x14ac:dyDescent="0.25">
      <c r="A85" t="s">
        <v>479</v>
      </c>
      <c r="B85" t="s">
        <v>992</v>
      </c>
      <c r="C85" t="s">
        <v>1155</v>
      </c>
    </row>
    <row r="86" spans="1:3" x14ac:dyDescent="0.25">
      <c r="A86" t="s">
        <v>482</v>
      </c>
      <c r="B86" t="s">
        <v>993</v>
      </c>
      <c r="C86" t="s">
        <v>1155</v>
      </c>
    </row>
    <row r="87" spans="1:3" x14ac:dyDescent="0.25">
      <c r="A87" t="s">
        <v>485</v>
      </c>
      <c r="B87" t="s">
        <v>994</v>
      </c>
      <c r="C87" t="s">
        <v>995</v>
      </c>
    </row>
    <row r="88" spans="1:3" x14ac:dyDescent="0.25">
      <c r="A88" t="s">
        <v>489</v>
      </c>
      <c r="B88" t="s">
        <v>996</v>
      </c>
      <c r="C88" t="s">
        <v>918</v>
      </c>
    </row>
    <row r="89" spans="1:3" x14ac:dyDescent="0.25">
      <c r="A89" t="s">
        <v>493</v>
      </c>
      <c r="B89" t="s">
        <v>997</v>
      </c>
      <c r="C89" t="s">
        <v>998</v>
      </c>
    </row>
    <row r="90" spans="1:3" x14ac:dyDescent="0.25">
      <c r="A90" t="s">
        <v>496</v>
      </c>
      <c r="B90" t="s">
        <v>999</v>
      </c>
      <c r="C90" t="s">
        <v>1000</v>
      </c>
    </row>
    <row r="91" spans="1:3" x14ac:dyDescent="0.25">
      <c r="A91" t="s">
        <v>497</v>
      </c>
      <c r="B91" t="s">
        <v>1001</v>
      </c>
      <c r="C91" t="s">
        <v>1002</v>
      </c>
    </row>
    <row r="92" spans="1:3" x14ac:dyDescent="0.25">
      <c r="A92" t="s">
        <v>503</v>
      </c>
      <c r="B92" t="s">
        <v>1003</v>
      </c>
      <c r="C92" t="s">
        <v>1003</v>
      </c>
    </row>
    <row r="93" spans="1:3" x14ac:dyDescent="0.25">
      <c r="A93" t="s">
        <v>230</v>
      </c>
      <c r="B93" t="s">
        <v>1004</v>
      </c>
      <c r="C93" t="s">
        <v>1005</v>
      </c>
    </row>
    <row r="94" spans="1:3" x14ac:dyDescent="0.25">
      <c r="A94" t="s">
        <v>500</v>
      </c>
      <c r="B94" t="s">
        <v>1004</v>
      </c>
      <c r="C94" t="s">
        <v>1005</v>
      </c>
    </row>
    <row r="95" spans="1:3" x14ac:dyDescent="0.25">
      <c r="A95" t="s">
        <v>506</v>
      </c>
      <c r="B95" t="s">
        <v>1006</v>
      </c>
      <c r="C95" t="s">
        <v>1007</v>
      </c>
    </row>
    <row r="96" spans="1:3" x14ac:dyDescent="0.25">
      <c r="A96" t="s">
        <v>515</v>
      </c>
      <c r="B96" t="s">
        <v>1008</v>
      </c>
      <c r="C96" t="s">
        <v>1008</v>
      </c>
    </row>
    <row r="97" spans="1:3" x14ac:dyDescent="0.25">
      <c r="A97" t="s">
        <v>518</v>
      </c>
      <c r="B97" t="s">
        <v>1009</v>
      </c>
      <c r="C97" t="s">
        <v>1010</v>
      </c>
    </row>
    <row r="98" spans="1:3" x14ac:dyDescent="0.25">
      <c r="A98" t="s">
        <v>522</v>
      </c>
      <c r="B98" t="s">
        <v>1011</v>
      </c>
      <c r="C98" t="s">
        <v>1012</v>
      </c>
    </row>
    <row r="99" spans="1:3" x14ac:dyDescent="0.25">
      <c r="A99" t="s">
        <v>126</v>
      </c>
      <c r="B99" t="s">
        <v>1013</v>
      </c>
      <c r="C99" t="s">
        <v>1014</v>
      </c>
    </row>
    <row r="100" spans="1:3" x14ac:dyDescent="0.25">
      <c r="A100" t="s">
        <v>525</v>
      </c>
      <c r="B100" t="s">
        <v>1015</v>
      </c>
      <c r="C100" t="s">
        <v>1016</v>
      </c>
    </row>
    <row r="101" spans="1:3" x14ac:dyDescent="0.25">
      <c r="A101" t="s">
        <v>529</v>
      </c>
      <c r="B101" t="s">
        <v>1017</v>
      </c>
      <c r="C101" t="s">
        <v>1018</v>
      </c>
    </row>
    <row r="102" spans="1:3" x14ac:dyDescent="0.25">
      <c r="A102" t="s">
        <v>534</v>
      </c>
      <c r="B102" t="s">
        <v>1019</v>
      </c>
      <c r="C102" t="s">
        <v>1020</v>
      </c>
    </row>
    <row r="103" spans="1:3" x14ac:dyDescent="0.25">
      <c r="A103" t="s">
        <v>539</v>
      </c>
      <c r="B103" t="s">
        <v>1021</v>
      </c>
      <c r="C103" t="s">
        <v>1156</v>
      </c>
    </row>
    <row r="104" spans="1:3" x14ac:dyDescent="0.25">
      <c r="A104" t="s">
        <v>545</v>
      </c>
      <c r="B104" t="s">
        <v>1022</v>
      </c>
      <c r="C104" t="s">
        <v>1023</v>
      </c>
    </row>
    <row r="105" spans="1:3" x14ac:dyDescent="0.25">
      <c r="A105" t="s">
        <v>559</v>
      </c>
      <c r="B105" t="s">
        <v>1157</v>
      </c>
      <c r="C105" t="s">
        <v>1158</v>
      </c>
    </row>
    <row r="106" spans="1:3" x14ac:dyDescent="0.25">
      <c r="A106" t="s">
        <v>562</v>
      </c>
      <c r="B106" t="s">
        <v>1024</v>
      </c>
      <c r="C106" t="s">
        <v>1025</v>
      </c>
    </row>
    <row r="107" spans="1:3" x14ac:dyDescent="0.25">
      <c r="A107" t="s">
        <v>563</v>
      </c>
      <c r="B107" t="s">
        <v>868</v>
      </c>
      <c r="C107" t="s">
        <v>1026</v>
      </c>
    </row>
    <row r="108" spans="1:3" x14ac:dyDescent="0.25">
      <c r="A108" t="s">
        <v>583</v>
      </c>
      <c r="B108" t="s">
        <v>1159</v>
      </c>
      <c r="C108" t="s">
        <v>1027</v>
      </c>
    </row>
    <row r="109" spans="1:3" x14ac:dyDescent="0.25">
      <c r="A109" t="s">
        <v>576</v>
      </c>
      <c r="B109" t="s">
        <v>1028</v>
      </c>
      <c r="C109" t="s">
        <v>1029</v>
      </c>
    </row>
    <row r="110" spans="1:3" x14ac:dyDescent="0.25">
      <c r="A110" t="s">
        <v>589</v>
      </c>
      <c r="B110" t="s">
        <v>1030</v>
      </c>
      <c r="C110" t="s">
        <v>1031</v>
      </c>
    </row>
    <row r="111" spans="1:3" x14ac:dyDescent="0.25">
      <c r="A111" t="s">
        <v>596</v>
      </c>
      <c r="B111" t="s">
        <v>917</v>
      </c>
      <c r="C111" t="s">
        <v>918</v>
      </c>
    </row>
    <row r="112" spans="1:3" x14ac:dyDescent="0.25">
      <c r="A112" t="s">
        <v>600</v>
      </c>
      <c r="B112" t="s">
        <v>1032</v>
      </c>
      <c r="C112" t="s">
        <v>1033</v>
      </c>
    </row>
    <row r="113" spans="1:3" x14ac:dyDescent="0.25">
      <c r="A113" t="s">
        <v>606</v>
      </c>
      <c r="B113" t="s">
        <v>1034</v>
      </c>
      <c r="C113" t="s">
        <v>1035</v>
      </c>
    </row>
    <row r="114" spans="1:3" x14ac:dyDescent="0.25">
      <c r="A114" t="s">
        <v>612</v>
      </c>
      <c r="B114" t="s">
        <v>1036</v>
      </c>
      <c r="C114" t="s">
        <v>1037</v>
      </c>
    </row>
    <row r="115" spans="1:3" x14ac:dyDescent="0.25">
      <c r="A115" t="s">
        <v>619</v>
      </c>
      <c r="B115" t="s">
        <v>1038</v>
      </c>
      <c r="C115" t="s">
        <v>1039</v>
      </c>
    </row>
    <row r="116" spans="1:3" x14ac:dyDescent="0.25">
      <c r="A116" t="s">
        <v>114</v>
      </c>
      <c r="B116" t="s">
        <v>1040</v>
      </c>
      <c r="C116" t="s">
        <v>1041</v>
      </c>
    </row>
    <row r="117" spans="1:3" x14ac:dyDescent="0.25">
      <c r="A117" t="s">
        <v>623</v>
      </c>
      <c r="B117" t="s">
        <v>1042</v>
      </c>
      <c r="C117" t="s">
        <v>1043</v>
      </c>
    </row>
    <row r="118" spans="1:3" x14ac:dyDescent="0.25">
      <c r="A118" t="s">
        <v>510</v>
      </c>
      <c r="B118" t="s">
        <v>1044</v>
      </c>
      <c r="C118" t="s">
        <v>1045</v>
      </c>
    </row>
    <row r="119" spans="1:3" x14ac:dyDescent="0.25">
      <c r="A119" t="s">
        <v>640</v>
      </c>
      <c r="B119" t="s">
        <v>1046</v>
      </c>
      <c r="C119" t="s">
        <v>1046</v>
      </c>
    </row>
    <row r="120" spans="1:3" x14ac:dyDescent="0.25">
      <c r="A120" t="s">
        <v>640</v>
      </c>
      <c r="B120" t="s">
        <v>1046</v>
      </c>
      <c r="C120" t="s">
        <v>1047</v>
      </c>
    </row>
    <row r="121" spans="1:3" x14ac:dyDescent="0.25">
      <c r="A121" t="s">
        <v>648</v>
      </c>
      <c r="B121" t="s">
        <v>1048</v>
      </c>
      <c r="C121" t="s">
        <v>1049</v>
      </c>
    </row>
    <row r="122" spans="1:3" x14ac:dyDescent="0.25">
      <c r="A122" t="s">
        <v>652</v>
      </c>
      <c r="B122" t="s">
        <v>1050</v>
      </c>
      <c r="C122" t="s">
        <v>1051</v>
      </c>
    </row>
    <row r="123" spans="1:3" x14ac:dyDescent="0.25">
      <c r="A123" t="s">
        <v>661</v>
      </c>
      <c r="B123" t="s">
        <v>1052</v>
      </c>
      <c r="C123" t="s">
        <v>1053</v>
      </c>
    </row>
    <row r="124" spans="1:3" x14ac:dyDescent="0.25">
      <c r="A124" t="s">
        <v>665</v>
      </c>
      <c r="B124" t="s">
        <v>1160</v>
      </c>
      <c r="C124" t="s">
        <v>1054</v>
      </c>
    </row>
    <row r="125" spans="1:3" x14ac:dyDescent="0.25">
      <c r="A125" t="s">
        <v>669</v>
      </c>
      <c r="B125" t="s">
        <v>1055</v>
      </c>
      <c r="C125" t="s">
        <v>1055</v>
      </c>
    </row>
    <row r="126" spans="1:3" x14ac:dyDescent="0.25">
      <c r="A126" t="s">
        <v>672</v>
      </c>
      <c r="B126" t="s">
        <v>1056</v>
      </c>
      <c r="C126" t="s">
        <v>1056</v>
      </c>
    </row>
    <row r="127" spans="1:3" x14ac:dyDescent="0.25">
      <c r="A127" t="s">
        <v>704</v>
      </c>
      <c r="B127" t="s">
        <v>1057</v>
      </c>
      <c r="C127" t="s">
        <v>1058</v>
      </c>
    </row>
    <row r="128" spans="1:3" x14ac:dyDescent="0.25">
      <c r="A128" t="s">
        <v>688</v>
      </c>
      <c r="B128" t="s">
        <v>1059</v>
      </c>
      <c r="C128" t="s">
        <v>1060</v>
      </c>
    </row>
    <row r="129" spans="1:3" x14ac:dyDescent="0.25">
      <c r="A129" t="s">
        <v>1127</v>
      </c>
      <c r="B129" t="s">
        <v>1161</v>
      </c>
      <c r="C129" t="s">
        <v>1161</v>
      </c>
    </row>
    <row r="130" spans="1:3" x14ac:dyDescent="0.25">
      <c r="A130" t="s">
        <v>692</v>
      </c>
      <c r="B130" t="s">
        <v>1061</v>
      </c>
      <c r="C130" t="s">
        <v>1062</v>
      </c>
    </row>
    <row r="131" spans="1:3" x14ac:dyDescent="0.25">
      <c r="A131" t="s">
        <v>695</v>
      </c>
      <c r="B131" t="s">
        <v>1162</v>
      </c>
      <c r="C131" t="s">
        <v>1063</v>
      </c>
    </row>
    <row r="132" spans="1:3" x14ac:dyDescent="0.25">
      <c r="A132" t="s">
        <v>698</v>
      </c>
      <c r="B132" t="s">
        <v>1065</v>
      </c>
      <c r="C132" t="s">
        <v>1064</v>
      </c>
    </row>
    <row r="133" spans="1:3" x14ac:dyDescent="0.25">
      <c r="A133" t="s">
        <v>701</v>
      </c>
      <c r="B133" t="s">
        <v>1066</v>
      </c>
      <c r="C133" t="s">
        <v>1067</v>
      </c>
    </row>
    <row r="134" spans="1:3" x14ac:dyDescent="0.25">
      <c r="A134" t="s">
        <v>708</v>
      </c>
      <c r="B134" t="s">
        <v>1068</v>
      </c>
      <c r="C134" t="s">
        <v>1068</v>
      </c>
    </row>
    <row r="135" spans="1:3" x14ac:dyDescent="0.25">
      <c r="A135" t="s">
        <v>1129</v>
      </c>
      <c r="B135" t="s">
        <v>1163</v>
      </c>
      <c r="C135" t="s">
        <v>1164</v>
      </c>
    </row>
    <row r="136" spans="1:3" x14ac:dyDescent="0.25">
      <c r="A136" t="s">
        <v>730</v>
      </c>
      <c r="B136" t="s">
        <v>1056</v>
      </c>
      <c r="C136" t="s">
        <v>1069</v>
      </c>
    </row>
    <row r="137" spans="1:3" x14ac:dyDescent="0.25">
      <c r="A137" t="s">
        <v>733</v>
      </c>
      <c r="B137" t="s">
        <v>1070</v>
      </c>
      <c r="C137" t="s">
        <v>1070</v>
      </c>
    </row>
    <row r="138" spans="1:3" x14ac:dyDescent="0.25">
      <c r="A138" t="s">
        <v>737</v>
      </c>
      <c r="B138" t="s">
        <v>1071</v>
      </c>
      <c r="C138" t="s">
        <v>1072</v>
      </c>
    </row>
    <row r="139" spans="1:3" x14ac:dyDescent="0.25">
      <c r="A139" t="s">
        <v>31</v>
      </c>
      <c r="B139" t="s">
        <v>1073</v>
      </c>
      <c r="C139" t="s">
        <v>1073</v>
      </c>
    </row>
    <row r="140" spans="1:3" x14ac:dyDescent="0.25">
      <c r="A140" t="s">
        <v>740</v>
      </c>
      <c r="B140" t="s">
        <v>1074</v>
      </c>
      <c r="C140" t="s">
        <v>1075</v>
      </c>
    </row>
    <row r="141" spans="1:3" x14ac:dyDescent="0.25">
      <c r="A141" t="s">
        <v>743</v>
      </c>
      <c r="B141" t="s">
        <v>1076</v>
      </c>
      <c r="C141" t="s">
        <v>1076</v>
      </c>
    </row>
    <row r="142" spans="1:3" x14ac:dyDescent="0.25">
      <c r="A142" t="s">
        <v>746</v>
      </c>
      <c r="B142" t="s">
        <v>1077</v>
      </c>
      <c r="C142" t="s">
        <v>1078</v>
      </c>
    </row>
    <row r="143" spans="1:3" x14ac:dyDescent="0.25">
      <c r="A143" t="s">
        <v>748</v>
      </c>
      <c r="B143" t="s">
        <v>1079</v>
      </c>
      <c r="C143" t="s">
        <v>1080</v>
      </c>
    </row>
    <row r="144" spans="1:3" x14ac:dyDescent="0.25">
      <c r="A144" t="s">
        <v>752</v>
      </c>
      <c r="B144" t="s">
        <v>1081</v>
      </c>
      <c r="C144" t="s">
        <v>1081</v>
      </c>
    </row>
    <row r="145" spans="1:3" x14ac:dyDescent="0.25">
      <c r="A145" t="s">
        <v>756</v>
      </c>
      <c r="B145" t="s">
        <v>1165</v>
      </c>
      <c r="C145" t="s">
        <v>1166</v>
      </c>
    </row>
    <row r="146" spans="1:3" x14ac:dyDescent="0.25">
      <c r="A146" t="s">
        <v>760</v>
      </c>
      <c r="B146" t="s">
        <v>1082</v>
      </c>
      <c r="C146" t="s">
        <v>991</v>
      </c>
    </row>
    <row r="147" spans="1:3" x14ac:dyDescent="0.25">
      <c r="A147" t="s">
        <v>763</v>
      </c>
      <c r="B147" t="s">
        <v>1083</v>
      </c>
      <c r="C147" t="s">
        <v>1083</v>
      </c>
    </row>
    <row r="148" spans="1:3" x14ac:dyDescent="0.25">
      <c r="A148" t="s">
        <v>277</v>
      </c>
      <c r="B148" t="s">
        <v>1084</v>
      </c>
      <c r="C148" t="s">
        <v>1084</v>
      </c>
    </row>
    <row r="149" spans="1:3" x14ac:dyDescent="0.25">
      <c r="A149" t="s">
        <v>723</v>
      </c>
      <c r="B149" t="s">
        <v>997</v>
      </c>
      <c r="C149" t="s">
        <v>1085</v>
      </c>
    </row>
    <row r="150" spans="1:3" x14ac:dyDescent="0.25">
      <c r="A150" t="s">
        <v>779</v>
      </c>
      <c r="B150" t="s">
        <v>1086</v>
      </c>
      <c r="C150" t="s">
        <v>1087</v>
      </c>
    </row>
    <row r="151" spans="1:3" x14ac:dyDescent="0.25">
      <c r="A151" t="s">
        <v>788</v>
      </c>
      <c r="B151" t="s">
        <v>1088</v>
      </c>
      <c r="C151" t="s">
        <v>1088</v>
      </c>
    </row>
    <row r="152" spans="1:3" x14ac:dyDescent="0.25">
      <c r="A152" t="s">
        <v>791</v>
      </c>
      <c r="B152" t="s">
        <v>1089</v>
      </c>
      <c r="C152" t="s">
        <v>1090</v>
      </c>
    </row>
    <row r="153" spans="1:3" x14ac:dyDescent="0.25">
      <c r="A153" t="s">
        <v>820</v>
      </c>
      <c r="B153" t="s">
        <v>1091</v>
      </c>
      <c r="C153" t="s">
        <v>1092</v>
      </c>
    </row>
    <row r="154" spans="1:3" x14ac:dyDescent="0.25">
      <c r="A154" t="s">
        <v>455</v>
      </c>
      <c r="B154" t="s">
        <v>1167</v>
      </c>
      <c r="C154" t="s">
        <v>981</v>
      </c>
    </row>
    <row r="155" spans="1:3" x14ac:dyDescent="0.25">
      <c r="A155" t="s">
        <v>447</v>
      </c>
      <c r="B155" t="s">
        <v>1093</v>
      </c>
      <c r="C155" t="s">
        <v>1093</v>
      </c>
    </row>
    <row r="156" spans="1:3" x14ac:dyDescent="0.25">
      <c r="A156" t="s">
        <v>138</v>
      </c>
      <c r="B156" t="s">
        <v>1036</v>
      </c>
      <c r="C156" t="s">
        <v>1037</v>
      </c>
    </row>
    <row r="157" spans="1:3" x14ac:dyDescent="0.25">
      <c r="A157" t="s">
        <v>58</v>
      </c>
      <c r="B157" t="s">
        <v>1094</v>
      </c>
      <c r="C157" t="s">
        <v>1095</v>
      </c>
    </row>
    <row r="158" spans="1:3" x14ac:dyDescent="0.25">
      <c r="A158" t="s">
        <v>637</v>
      </c>
      <c r="B158" t="s">
        <v>1096</v>
      </c>
      <c r="C158" t="s">
        <v>1096</v>
      </c>
    </row>
    <row r="159" spans="1:3" x14ac:dyDescent="0.25">
      <c r="A159" t="s">
        <v>799</v>
      </c>
      <c r="B159" t="s">
        <v>1097</v>
      </c>
      <c r="C159" t="s">
        <v>1098</v>
      </c>
    </row>
    <row r="160" spans="1:3" x14ac:dyDescent="0.25">
      <c r="A160" t="s">
        <v>803</v>
      </c>
      <c r="B160" t="s">
        <v>1099</v>
      </c>
      <c r="C160" t="s">
        <v>1100</v>
      </c>
    </row>
    <row r="161" spans="1:3" x14ac:dyDescent="0.25">
      <c r="A161" t="s">
        <v>395</v>
      </c>
      <c r="B161" t="s">
        <v>1101</v>
      </c>
      <c r="C161" t="s">
        <v>1101</v>
      </c>
    </row>
    <row r="162" spans="1:3" x14ac:dyDescent="0.25">
      <c r="A162" t="s">
        <v>1126</v>
      </c>
      <c r="B162" t="s">
        <v>1168</v>
      </c>
      <c r="C162" t="s">
        <v>1169</v>
      </c>
    </row>
    <row r="163" spans="1:3" x14ac:dyDescent="0.25">
      <c r="A163" t="s">
        <v>809</v>
      </c>
      <c r="B163" t="s">
        <v>1102</v>
      </c>
      <c r="C163" t="s">
        <v>896</v>
      </c>
    </row>
    <row r="164" spans="1:3" x14ac:dyDescent="0.25">
      <c r="A164" t="s">
        <v>1128</v>
      </c>
      <c r="B164" t="s">
        <v>1170</v>
      </c>
      <c r="C164" t="s">
        <v>1170</v>
      </c>
    </row>
    <row r="165" spans="1:3" x14ac:dyDescent="0.25">
      <c r="A165" t="s">
        <v>813</v>
      </c>
      <c r="B165" t="s">
        <v>1103</v>
      </c>
      <c r="C165" t="s">
        <v>1104</v>
      </c>
    </row>
    <row r="166" spans="1:3" x14ac:dyDescent="0.25">
      <c r="A166" t="s">
        <v>155</v>
      </c>
      <c r="B166" t="s">
        <v>1105</v>
      </c>
      <c r="C166" t="s">
        <v>1105</v>
      </c>
    </row>
    <row r="167" spans="1:3" x14ac:dyDescent="0.25">
      <c r="A167" t="s">
        <v>376</v>
      </c>
      <c r="B167" t="s">
        <v>1106</v>
      </c>
      <c r="C167" t="s">
        <v>1107</v>
      </c>
    </row>
    <row r="168" spans="1:3" x14ac:dyDescent="0.25">
      <c r="A168" t="s">
        <v>95</v>
      </c>
      <c r="B168" t="s">
        <v>1108</v>
      </c>
      <c r="C168" t="s">
        <v>1109</v>
      </c>
    </row>
    <row r="169" spans="1:3" x14ac:dyDescent="0.25">
      <c r="A169" t="s">
        <v>250</v>
      </c>
      <c r="B169" t="s">
        <v>1110</v>
      </c>
      <c r="C169" t="s">
        <v>1111</v>
      </c>
    </row>
    <row r="170" spans="1:3" x14ac:dyDescent="0.25">
      <c r="A170" t="s">
        <v>150</v>
      </c>
      <c r="B170" t="s">
        <v>1113</v>
      </c>
      <c r="C170" t="s">
        <v>1114</v>
      </c>
    </row>
    <row r="171" spans="1:3" x14ac:dyDescent="0.25">
      <c r="A171" t="s">
        <v>1102</v>
      </c>
      <c r="B171" t="s">
        <v>896</v>
      </c>
    </row>
    <row r="172" spans="1:3" x14ac:dyDescent="0.25">
      <c r="A172" t="s">
        <v>1103</v>
      </c>
      <c r="B172" t="s">
        <v>1104</v>
      </c>
    </row>
    <row r="173" spans="1:3" x14ac:dyDescent="0.25">
      <c r="A173" t="s">
        <v>1105</v>
      </c>
      <c r="B173" t="s">
        <v>1105</v>
      </c>
    </row>
    <row r="174" spans="1:3" x14ac:dyDescent="0.25">
      <c r="A174" t="s">
        <v>1106</v>
      </c>
      <c r="B174" t="s">
        <v>1107</v>
      </c>
    </row>
    <row r="175" spans="1:3" x14ac:dyDescent="0.25">
      <c r="A175" t="s">
        <v>1108</v>
      </c>
      <c r="B175" t="s">
        <v>1109</v>
      </c>
    </row>
    <row r="176" spans="1:3" x14ac:dyDescent="0.25">
      <c r="A176" t="s">
        <v>1110</v>
      </c>
      <c r="B176" t="s">
        <v>1111</v>
      </c>
    </row>
    <row r="177" spans="1:2" x14ac:dyDescent="0.25">
      <c r="A177" t="s">
        <v>1082</v>
      </c>
      <c r="B177" t="s">
        <v>1112</v>
      </c>
    </row>
    <row r="178" spans="1:2" x14ac:dyDescent="0.25">
      <c r="A178" t="s">
        <v>1113</v>
      </c>
      <c r="B178" t="s">
        <v>1114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6F49FF970DC24F8F55285232D13A2A" ma:contentTypeVersion="12" ma:contentTypeDescription="Create a new document." ma:contentTypeScope="" ma:versionID="602ddc0c4f99fe6790eb0aa9243b706d">
  <xsd:schema xmlns:xsd="http://www.w3.org/2001/XMLSchema" xmlns:xs="http://www.w3.org/2001/XMLSchema" xmlns:p="http://schemas.microsoft.com/office/2006/metadata/properties" xmlns:ns3="2bb3c7b4-bf02-413b-ab18-e273b61d31cc" xmlns:ns4="584d66ea-4d95-4699-87dd-06ab9bd66cc5" targetNamespace="http://schemas.microsoft.com/office/2006/metadata/properties" ma:root="true" ma:fieldsID="1ffe910b420b6f45b2130c3e309c7dc0" ns3:_="" ns4:_="">
    <xsd:import namespace="2bb3c7b4-bf02-413b-ab18-e273b61d31cc"/>
    <xsd:import namespace="584d66ea-4d95-4699-87dd-06ab9bd66cc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b3c7b4-bf02-413b-ab18-e273b61d31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4d66ea-4d95-4699-87dd-06ab9bd66cc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��< ? x m l   v e r s i o n = " 1 . 0 "   e n c o d i n g = " u t f - 1 6 " ? > < D a t a M a s h u p   x m l n s = " h t t p : / / s c h e m a s . m i c r o s o f t . c o m / D a t a M a s h u p " > A A A A A I s E A A B Q S w M E F A A C A A g A U 3 D 2 U I 5 Q w Q 6 p A A A A + A A A A B I A H A B D b 2 5 m a W c v U G F j a 2 F n Z S 5 4 b W w g o h g A K K A U A A A A A A A A A A A A A A A A A A A A A A A A A A A A h Y / R C o I w G I V f R X b v N i e V y O + E u u g m I Q i i 2 7 G W j n S G m 8 1 3 6 6 J H 6 h U S y u q u y 3 P 4 D n z n c b t D P j R 1 c F W d 1 a 3 J U I Q p C p S R 7 V G b M k O 9 O 4 U J y j l s h T y L U g U j b G w 6 W J 2 h y r l L S o j 3 H v s Y t 1 1 J G K U R O R S b n a x U I 0 J t r B N G K v R Z H f + v E I f 9 S 4 Y z n E R 4 l s Q R X s w Z k K m G Q p s v w k Z j T I H 8 l L D q a 9 d 3 i i s T r p d A p g j k / Y I / A V B L A w Q U A A I A C A B T c P Z Q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U 3 D 2 U C O G i a y A A Q A A a Q M A A B M A H A B G b 3 J t d W x h c y 9 T Z W N 0 a W 9 u M S 5 t I K I Y A C i g F A A A A A A A A A A A A A A A A A A A A A A A A A A A A I 2 R U W v b M B D H 3 w P 5 D o f 7 k o A W E m 9 d x 4 o f O r u j h R E y n D 0 1 w 6 j 2 N T W T J a M 7 h 4 a Q 7 9 5 L E + i K v D K 9 S P r 9 T 3 f / O x G W X D s L + X G f X Q 4 H w w E 9 a o 8 V n E X T C 4 i n 8 R Q + g K l L t C S w 9 d j U h C S s R d c a j C A B g z w c g K z c d b 5 E I S l t J p k r u w Y t j 7 7 X B i e p s y w X G k X p 1 9 U v Q k 8 r Y t y g X a 8 y p D / s 2 t X / l J u U t I n G 6 i 5 D U z c 1 o 0 8 i F S l I n e k a S 8 n s i 4 J r W 7 q q t u t k F p / H C n 5 2 j j H n r c H k 9 T i Z O 4 u / x + p o + y x a e N e I V s E N 6 k q 8 H b p a 6 n s J P C k n P j p 2 q O D u x K + M y U t t t K e E f f d 3 y v R R 2 7 V k X G 5 b f E 2 3 9 N r S g / P N 0 f F B p F F P f b X b C c S m m O s G p U G W Q G B 8 4 r 2 C X f T j M B 8 Z 9 N w F U r b I o f d N z t o z Z J p D 6 d p W b 4 R K z i / C Q q y A F O s r d E v U i e F v 2 0 A 5 f L U u u e / R j T P S X o C v q s o j 0 T u e i 9 k / X R f x O w 6 K j 4 E Y g O J T i M 5 D 9 D l E F 2 / Q f j w c 1 L b 3 / y + f A V B L A Q I t A B Q A A g A I A F N w 9 l C O U M E O q Q A A A P g A A A A S A A A A A A A A A A A A A A A A A A A A A A B D b 2 5 m a W c v U G F j a 2 F n Z S 5 4 b W x Q S w E C L Q A U A A I A C A B T c P Z Q D 8 r p q 6 Q A A A D p A A A A E w A A A A A A A A A A A A A A A A D 1 A A A A W 0 N v b n R l b n R f V H l w Z X N d L n h t b F B L A Q I t A B Q A A g A I A F N w 9 l A j h o m s g A E A A G k D A A A T A A A A A A A A A A A A A A A A A O Y B A A B G b 3 J t d W x h c y 9 T Z W N 0 a W 9 u M S 5 t U E s F B g A A A A A D A A M A w g A A A L M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r w V A A A A A A A A m h U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w N y U y M D I w M j A l M j A t J T I w b G l j Z W 5 z Z W Q l M j B w c m V t a X N l c y U y M C 0 l M j B w Z W 9 w b G U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c 3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3 L T I y V D A 4 O j Q 0 O j I 1 L j I 3 M T E y M j F a I i A v P j x F b n R y e S B U e X B l P S J G a W x s Q 2 9 s d W 1 u V H l w Z X M i I F Z h b H V l P S J z Q m d Z R 0 J n a 0 d C Z 1 l H Q m d Z R 0 J n W U d C Z 1 l H I i A v P j x F b n R y e S B U e X B l P S J G a W x s Q 2 9 s d W 1 u T m F t Z X M i I F Z h b H V l P S J z W y Z x d W 9 0 O 1 B y Z W 1 f T m F t Z S Z x d W 9 0 O y w m c X V v d D t M a W N l b m N l I E 5 v J n F 1 b 3 Q 7 L C Z x d W 9 0 O 0 R Q U y B O Y W 1 l J n F 1 b 3 Q 7 L C Z x d W 9 0 O 1 N 0 Y X J 0 I E R h d G U m c X V v d D s s J n F 1 b 3 Q 7 R W 5 k I E R h d G U m c X V v d D s s J n F 1 b 3 Q 7 U G V y c y B M a W M g T m 8 m c X V v d D s s J n F 1 b 3 Q 7 S X N z d W V k I E J 5 J n F 1 b 3 Q 7 L C Z x d W 9 0 O 0 N v b n R h Y 3 Q g T m 8 m c X V v d D s s J n F 1 b 3 Q 7 S G 9 s Z G V y J n F 1 b 3 Q 7 L C Z x d W 9 0 O 0 F k Z H J l c 3 M m c X V v d D s s J n F 1 b 3 Q 7 U 3 R h c n Q g R G F 0 Z V 8 x J n F 1 b 3 Q 7 L C Z x d W 9 0 O 0 V u Z C B E Y X R l X z I m c X V v d D s s J n F 1 b 3 Q 7 Q 2 9 u d G F j d C B O b 1 8 z J n F 1 b 3 Q 7 L C Z x d W 9 0 O 0 N v b H V t b j E m c X V v d D s s J n F 1 b 3 Q 7 X z Q m c X V v d D s s J n F 1 b 3 Q 7 X z U m c X V v d D s s J n F 1 b 3 Q 7 X z Y m c X V v d D s s J n F 1 b 3 Q 7 X z c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M D c g M j A y M C A t I G x p Y 2 V u c 2 V k I H B y Z W 1 p c 2 V z I C 0 g c G V v c G x l L 0 N o Y W 5 n Z W Q g V H l w Z S 5 7 U H J l b V 9 O Y W 1 l L D B 9 J n F 1 b 3 Q 7 L C Z x d W 9 0 O 1 N l Y 3 R p b 2 4 x L z A 3 I D I w M j A g L S B s a W N l b n N l Z C B w c m V t a X N l c y A t I H B l b 3 B s Z S 9 D a G F u Z 2 V k I F R 5 c G U u e 0 x p Y 2 V u Y 2 U g T m 8 s M X 0 m c X V v d D s s J n F 1 b 3 Q 7 U 2 V j d G l v b j E v M D c g M j A y M C A t I G x p Y 2 V u c 2 V k I H B y Z W 1 p c 2 V z I C 0 g c G V v c G x l L 0 N o Y W 5 n Z W Q g V H l w Z S 5 7 R F B T I E 5 h b W U s M n 0 m c X V v d D s s J n F 1 b 3 Q 7 U 2 V j d G l v b j E v M D c g M j A y M C A t I G x p Y 2 V u c 2 V k I H B y Z W 1 p c 2 V z I C 0 g c G V v c G x l L 0 N o Y W 5 n Z W Q g V H l w Z S 5 7 U 3 R h c n Q g R G F 0 Z S w z f S Z x d W 9 0 O y w m c X V v d D t T Z W N 0 a W 9 u M S 8 w N y A y M D I w I C 0 g b G l j Z W 5 z Z W Q g c H J l b W l z Z X M g L S B w Z W 9 w b G U v Q 2 h h b m d l Z C B U e X B l L n t F b m Q g R G F 0 Z S w 0 f S Z x d W 9 0 O y w m c X V v d D t T Z W N 0 a W 9 u M S 8 w N y A y M D I w I C 0 g b G l j Z W 5 z Z W Q g c H J l b W l z Z X M g L S B w Z W 9 w b G U v Q 2 h h b m d l Z C B U e X B l L n t Q Z X J z I E x p Y y B O b y w 1 f S Z x d W 9 0 O y w m c X V v d D t T Z W N 0 a W 9 u M S 8 w N y A y M D I w I C 0 g b G l j Z W 5 z Z W Q g c H J l b W l z Z X M g L S B w Z W 9 w b G U v Q 2 h h b m d l Z C B U e X B l L n t J c 3 N 1 Z W Q g Q n k s N n 0 m c X V v d D s s J n F 1 b 3 Q 7 U 2 V j d G l v b j E v M D c g M j A y M C A t I G x p Y 2 V u c 2 V k I H B y Z W 1 p c 2 V z I C 0 g c G V v c G x l L 0 N o Y W 5 n Z W Q g V H l w Z S 5 7 Q 2 9 u d G F j d C B O b y w 3 f S Z x d W 9 0 O y w m c X V v d D t T Z W N 0 a W 9 u M S 8 w N y A y M D I w I C 0 g b G l j Z W 5 z Z W Q g c H J l b W l z Z X M g L S B w Z W 9 w b G U v Q 2 h h b m d l Z C B U e X B l L n t I b 2 x k Z X I s O H 0 m c X V v d D s s J n F 1 b 3 Q 7 U 2 V j d G l v b j E v M D c g M j A y M C A t I G x p Y 2 V u c 2 V k I H B y Z W 1 p c 2 V z I C 0 g c G V v c G x l L 0 N o Y W 5 n Z W Q g V H l w Z S 5 7 Q W R k c m V z c y w 5 f S Z x d W 9 0 O y w m c X V v d D t T Z W N 0 a W 9 u M S 8 w N y A y M D I w I C 0 g b G l j Z W 5 z Z W Q g c H J l b W l z Z X M g L S B w Z W 9 w b G U v Q 2 h h b m d l Z C B U e X B l L n t T d G F y d C B E Y X R l X z E s M T B 9 J n F 1 b 3 Q 7 L C Z x d W 9 0 O 1 N l Y 3 R p b 2 4 x L z A 3 I D I w M j A g L S B s a W N l b n N l Z C B w c m V t a X N l c y A t I H B l b 3 B s Z S 9 D a G F u Z 2 V k I F R 5 c G U u e 0 V u Z C B E Y X R l X z I s M T F 9 J n F 1 b 3 Q 7 L C Z x d W 9 0 O 1 N l Y 3 R p b 2 4 x L z A 3 I D I w M j A g L S B s a W N l b n N l Z C B w c m V t a X N l c y A t I H B l b 3 B s Z S 9 D a G F u Z 2 V k I F R 5 c G U u e 0 N v b n R h Y 3 Q g T m 9 f M y w x M n 0 m c X V v d D s s J n F 1 b 3 Q 7 U 2 V j d G l v b j E v M D c g M j A y M C A t I G x p Y 2 V u c 2 V k I H B y Z W 1 p c 2 V z I C 0 g c G V v c G x l L 0 N o Y W 5 n Z W Q g V H l w Z S 5 7 L D E z f S Z x d W 9 0 O y w m c X V v d D t T Z W N 0 a W 9 u M S 8 w N y A y M D I w I C 0 g b G l j Z W 5 z Z W Q g c H J l b W l z Z X M g L S B w Z W 9 w b G U v Q 2 h h b m d l Z C B U e X B l L n t f N C w x N H 0 m c X V v d D s s J n F 1 b 3 Q 7 U 2 V j d G l v b j E v M D c g M j A y M C A t I G x p Y 2 V u c 2 V k I H B y Z W 1 p c 2 V z I C 0 g c G V v c G x l L 0 N o Y W 5 n Z W Q g V H l w Z S 5 7 X z U s M T V 9 J n F 1 b 3 Q 7 L C Z x d W 9 0 O 1 N l Y 3 R p b 2 4 x L z A 3 I D I w M j A g L S B s a W N l b n N l Z C B w c m V t a X N l c y A t I H B l b 3 B s Z S 9 D a G F u Z 2 V k I F R 5 c G U u e 1 8 2 L D E 2 f S Z x d W 9 0 O y w m c X V v d D t T Z W N 0 a W 9 u M S 8 w N y A y M D I w I C 0 g b G l j Z W 5 z Z W Q g c H J l b W l z Z X M g L S B w Z W 9 w b G U v Q 2 h h b m d l Z C B U e X B l L n t f N y w x N 3 0 m c X V v d D t d L C Z x d W 9 0 O 0 N v b H V t b k N v d W 5 0 J n F 1 b 3 Q 7 O j E 4 L C Z x d W 9 0 O 0 t l e U N v b H V t b k 5 h b W V z J n F 1 b 3 Q 7 O l t d L C Z x d W 9 0 O 0 N v b H V t b k l k Z W 5 0 a X R p Z X M m c X V v d D s 6 W y Z x d W 9 0 O 1 N l Y 3 R p b 2 4 x L z A 3 I D I w M j A g L S B s a W N l b n N l Z C B w c m V t a X N l c y A t I H B l b 3 B s Z S 9 D a G F u Z 2 V k I F R 5 c G U u e 1 B y Z W 1 f T m F t Z S w w f S Z x d W 9 0 O y w m c X V v d D t T Z W N 0 a W 9 u M S 8 w N y A y M D I w I C 0 g b G l j Z W 5 z Z W Q g c H J l b W l z Z X M g L S B w Z W 9 w b G U v Q 2 h h b m d l Z C B U e X B l L n t M a W N l b m N l I E 5 v L D F 9 J n F 1 b 3 Q 7 L C Z x d W 9 0 O 1 N l Y 3 R p b 2 4 x L z A 3 I D I w M j A g L S B s a W N l b n N l Z C B w c m V t a X N l c y A t I H B l b 3 B s Z S 9 D a G F u Z 2 V k I F R 5 c G U u e 0 R Q U y B O Y W 1 l L D J 9 J n F 1 b 3 Q 7 L C Z x d W 9 0 O 1 N l Y 3 R p b 2 4 x L z A 3 I D I w M j A g L S B s a W N l b n N l Z C B w c m V t a X N l c y A t I H B l b 3 B s Z S 9 D a G F u Z 2 V k I F R 5 c G U u e 1 N 0 Y X J 0 I E R h d G U s M 3 0 m c X V v d D s s J n F 1 b 3 Q 7 U 2 V j d G l v b j E v M D c g M j A y M C A t I G x p Y 2 V u c 2 V k I H B y Z W 1 p c 2 V z I C 0 g c G V v c G x l L 0 N o Y W 5 n Z W Q g V H l w Z S 5 7 R W 5 k I E R h d G U s N H 0 m c X V v d D s s J n F 1 b 3 Q 7 U 2 V j d G l v b j E v M D c g M j A y M C A t I G x p Y 2 V u c 2 V k I H B y Z W 1 p c 2 V z I C 0 g c G V v c G x l L 0 N o Y W 5 n Z W Q g V H l w Z S 5 7 U G V y c y B M a W M g T m 8 s N X 0 m c X V v d D s s J n F 1 b 3 Q 7 U 2 V j d G l v b j E v M D c g M j A y M C A t I G x p Y 2 V u c 2 V k I H B y Z W 1 p c 2 V z I C 0 g c G V v c G x l L 0 N o Y W 5 n Z W Q g V H l w Z S 5 7 S X N z d W V k I E J 5 L D Z 9 J n F 1 b 3 Q 7 L C Z x d W 9 0 O 1 N l Y 3 R p b 2 4 x L z A 3 I D I w M j A g L S B s a W N l b n N l Z C B w c m V t a X N l c y A t I H B l b 3 B s Z S 9 D a G F u Z 2 V k I F R 5 c G U u e 0 N v b n R h Y 3 Q g T m 8 s N 3 0 m c X V v d D s s J n F 1 b 3 Q 7 U 2 V j d G l v b j E v M D c g M j A y M C A t I G x p Y 2 V u c 2 V k I H B y Z W 1 p c 2 V z I C 0 g c G V v c G x l L 0 N o Y W 5 n Z W Q g V H l w Z S 5 7 S G 9 s Z G V y L D h 9 J n F 1 b 3 Q 7 L C Z x d W 9 0 O 1 N l Y 3 R p b 2 4 x L z A 3 I D I w M j A g L S B s a W N l b n N l Z C B w c m V t a X N l c y A t I H B l b 3 B s Z S 9 D a G F u Z 2 V k I F R 5 c G U u e 0 F k Z H J l c 3 M s O X 0 m c X V v d D s s J n F 1 b 3 Q 7 U 2 V j d G l v b j E v M D c g M j A y M C A t I G x p Y 2 V u c 2 V k I H B y Z W 1 p c 2 V z I C 0 g c G V v c G x l L 0 N o Y W 5 n Z W Q g V H l w Z S 5 7 U 3 R h c n Q g R G F 0 Z V 8 x L D E w f S Z x d W 9 0 O y w m c X V v d D t T Z W N 0 a W 9 u M S 8 w N y A y M D I w I C 0 g b G l j Z W 5 z Z W Q g c H J l b W l z Z X M g L S B w Z W 9 w b G U v Q 2 h h b m d l Z C B U e X B l L n t F b m Q g R G F 0 Z V 8 y L D E x f S Z x d W 9 0 O y w m c X V v d D t T Z W N 0 a W 9 u M S 8 w N y A y M D I w I C 0 g b G l j Z W 5 z Z W Q g c H J l b W l z Z X M g L S B w Z W 9 w b G U v Q 2 h h b m d l Z C B U e X B l L n t D b 2 5 0 Y W N 0 I E 5 v X z M s M T J 9 J n F 1 b 3 Q 7 L C Z x d W 9 0 O 1 N l Y 3 R p b 2 4 x L z A 3 I D I w M j A g L S B s a W N l b n N l Z C B w c m V t a X N l c y A t I H B l b 3 B s Z S 9 D a G F u Z 2 V k I F R 5 c G U u e y w x M 3 0 m c X V v d D s s J n F 1 b 3 Q 7 U 2 V j d G l v b j E v M D c g M j A y M C A t I G x p Y 2 V u c 2 V k I H B y Z W 1 p c 2 V z I C 0 g c G V v c G x l L 0 N o Y W 5 n Z W Q g V H l w Z S 5 7 X z Q s M T R 9 J n F 1 b 3 Q 7 L C Z x d W 9 0 O 1 N l Y 3 R p b 2 4 x L z A 3 I D I w M j A g L S B s a W N l b n N l Z C B w c m V t a X N l c y A t I H B l b 3 B s Z S 9 D a G F u Z 2 V k I F R 5 c G U u e 1 8 1 L D E 1 f S Z x d W 9 0 O y w m c X V v d D t T Z W N 0 a W 9 u M S 8 w N y A y M D I w I C 0 g b G l j Z W 5 z Z W Q g c H J l b W l z Z X M g L S B w Z W 9 w b G U v Q 2 h h b m d l Z C B U e X B l L n t f N i w x N n 0 m c X V v d D s s J n F 1 b 3 Q 7 U 2 V j d G l v b j E v M D c g M j A y M C A t I G x p Y 2 V u c 2 V k I H B y Z W 1 p c 2 V z I C 0 g c G V v c G x l L 0 N o Y W 5 n Z W Q g V H l w Z S 5 7 X z c s M T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w N y U y M D I w M j A l M j A t J T I w b G l j Z W 5 z Z W Q l M j B w c m V t a X N l c y U y M C 0 l M j B w Z W 9 w b G U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D c l M j A y M D I w J T I w L S U y M G x p Y 2 V u c 2 V k J T I w c H J l b W l z Z X M l M j A t J T I w c G V v c G x l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A 3 J T I w M j A y M C U y M C 0 l M j B s a W N l b n N l Z C U y M H B y Z W 1 p c 2 V z J T I w L S U y M H B l b 3 B s Z S 9 D a G F u Z 2 V k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D v C Q L F B / I X S a p Y U F A 9 U 0 Z g A A A A A A I A A A A A A A N m A A D A A A A A E A A A A P 9 z + J H N p b / H 1 Z b P g H 9 8 N z s A A A A A B I A A A K A A A A A Q A A A A O p g g B K M 7 t p k e h z 3 f m T P N S F A A A A D f W p a I L q 7 Q e B e L O P A a 4 E I h e T M M g P 4 9 6 1 k r N G m 7 g 5 r v G b C o t A g Y a E P A E y l P A D 7 y J a 9 T 2 Z d s M u F E R I v W o 0 c 5 / Q y H a 0 D h i I q v b a Y z h 1 D u / 1 7 4 2 x Q A A A D G K D 4 p L C u y J O H C L X d 1 7 H Z n 6 J t o t w = = < / D a t a M a s h u p > 
</file>

<file path=customXml/itemProps1.xml><?xml version="1.0" encoding="utf-8"?>
<ds:datastoreItem xmlns:ds="http://schemas.openxmlformats.org/officeDocument/2006/customXml" ds:itemID="{42C68BD5-882D-43EC-A692-C319CF477B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b3c7b4-bf02-413b-ab18-e273b61d31cc"/>
    <ds:schemaRef ds:uri="584d66ea-4d95-4699-87dd-06ab9bd66c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9989637-CB21-4FFE-AFBB-68D1098013A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4EA9417-6A45-4EB9-A288-6D180430AA2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2bb3c7b4-bf02-413b-ab18-e273b61d31cc"/>
    <ds:schemaRef ds:uri="http://purl.org/dc/elements/1.1/"/>
    <ds:schemaRef ds:uri="http://schemas.microsoft.com/office/2006/metadata/properties"/>
    <ds:schemaRef ds:uri="584d66ea-4d95-4699-87dd-06ab9bd66cc5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EC741D78-8573-4A7F-90E6-A68A5E836F8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FORM</vt:lpstr>
      <vt:lpstr>Data</vt:lpstr>
      <vt:lpstr>People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Licensed Premises Register</dc:title>
  <dc:creator>Licensing</dc:creator>
  <cp:lastModifiedBy>Steven Greener</cp:lastModifiedBy>
  <dcterms:created xsi:type="dcterms:W3CDTF">2020-07-22T08:47:38Z</dcterms:created>
  <dcterms:modified xsi:type="dcterms:W3CDTF">2021-11-02T10:48:39Z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0x010100816F49FF970DC24F8F55285232D13A2A</vt:lpwstr>
  </property>
</Properties>
</file>